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109f1be73e912/Desktop/"/>
    </mc:Choice>
  </mc:AlternateContent>
  <xr:revisionPtr revIDLastSave="34" documentId="13_ncr:1_{F327B083-26A6-490A-9988-14D1048C4D0C}" xr6:coauthVersionLast="47" xr6:coauthVersionMax="47" xr10:uidLastSave="{4B68F240-9458-4791-9AF3-A6DF9F9CF37F}"/>
  <bookViews>
    <workbookView xWindow="-120" yWindow="-120" windowWidth="29040" windowHeight="15720" xr2:uid="{A3F7979C-3DF9-44CF-8CC9-D64B28B3082E}"/>
  </bookViews>
  <sheets>
    <sheet name="Carteiras Agressivas" sheetId="1" r:id="rId1"/>
    <sheet name="Carteiras moderad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1" l="1"/>
  <c r="K48" i="1"/>
  <c r="J48" i="1"/>
  <c r="I48" i="1"/>
  <c r="E48" i="1"/>
  <c r="D48" i="1"/>
  <c r="C48" i="1"/>
  <c r="O48" i="2"/>
  <c r="I48" i="2"/>
  <c r="C48" i="2"/>
  <c r="O9" i="1" l="1"/>
  <c r="P9" i="1" s="1"/>
  <c r="I9" i="1"/>
  <c r="J9" i="1" s="1"/>
  <c r="O9" i="2"/>
  <c r="P9" i="2" s="1"/>
  <c r="I9" i="2"/>
  <c r="J9" i="2" s="1"/>
  <c r="O6" i="2"/>
  <c r="O5" i="2"/>
  <c r="O4" i="2"/>
  <c r="C6" i="2"/>
  <c r="C5" i="2"/>
  <c r="I5" i="2" s="1"/>
  <c r="C4" i="2"/>
  <c r="E10" i="2" s="1"/>
  <c r="R5" i="2"/>
  <c r="F5" i="2"/>
  <c r="L5" i="2" s="1"/>
  <c r="N14" i="2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B11" i="2"/>
  <c r="E11" i="2" s="1"/>
  <c r="N10" i="2"/>
  <c r="N11" i="2" s="1"/>
  <c r="N12" i="2" s="1"/>
  <c r="N13" i="2" s="1"/>
  <c r="H10" i="2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B10" i="2"/>
  <c r="Q9" i="2"/>
  <c r="E9" i="2"/>
  <c r="D9" i="2"/>
  <c r="I6" i="2"/>
  <c r="Q45" i="1"/>
  <c r="Q44" i="1"/>
  <c r="Q43" i="1"/>
  <c r="Q41" i="1"/>
  <c r="Q40" i="1"/>
  <c r="Q39" i="1"/>
  <c r="Q38" i="1"/>
  <c r="Q36" i="1"/>
  <c r="Q33" i="1"/>
  <c r="Q32" i="1"/>
  <c r="Q31" i="1"/>
  <c r="Q29" i="1"/>
  <c r="Q28" i="1"/>
  <c r="Q27" i="1"/>
  <c r="Q26" i="1"/>
  <c r="Q24" i="1"/>
  <c r="Q22" i="1"/>
  <c r="Q21" i="1"/>
  <c r="Q19" i="1"/>
  <c r="Q17" i="1"/>
  <c r="Q16" i="1"/>
  <c r="Q15" i="1"/>
  <c r="Q14" i="1"/>
  <c r="Q12" i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Q9" i="1"/>
  <c r="Q46" i="1"/>
  <c r="Q34" i="1"/>
  <c r="Q10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50" i="1" s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9" i="1"/>
  <c r="F9" i="1" s="1"/>
  <c r="C10" i="1" s="1"/>
  <c r="D10" i="1" s="1"/>
  <c r="L5" i="1"/>
  <c r="I6" i="1"/>
  <c r="I5" i="1"/>
  <c r="I4" i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Q10" i="2" l="1"/>
  <c r="I4" i="2"/>
  <c r="K11" i="2" s="1"/>
  <c r="F9" i="2"/>
  <c r="C10" i="2" s="1"/>
  <c r="Q11" i="2"/>
  <c r="B12" i="2"/>
  <c r="R9" i="2"/>
  <c r="O10" i="2" s="1"/>
  <c r="R9" i="1"/>
  <c r="O10" i="1" s="1"/>
  <c r="Q13" i="1"/>
  <c r="Q25" i="1"/>
  <c r="Q37" i="1"/>
  <c r="Q18" i="1"/>
  <c r="Q30" i="1"/>
  <c r="Q42" i="1"/>
  <c r="Q20" i="1"/>
  <c r="Q11" i="1"/>
  <c r="Q23" i="1"/>
  <c r="Q35" i="1"/>
  <c r="Q47" i="1"/>
  <c r="L9" i="1"/>
  <c r="I10" i="1" s="1"/>
  <c r="J10" i="1" s="1"/>
  <c r="F10" i="1"/>
  <c r="C11" i="1" s="1"/>
  <c r="D11" i="1" s="1"/>
  <c r="E50" i="1"/>
  <c r="K10" i="2" l="1"/>
  <c r="K9" i="2"/>
  <c r="L9" i="2" s="1"/>
  <c r="I10" i="2" s="1"/>
  <c r="J10" i="2" s="1"/>
  <c r="D10" i="2"/>
  <c r="F10" i="2" s="1"/>
  <c r="C11" i="2" s="1"/>
  <c r="P10" i="2"/>
  <c r="K12" i="2"/>
  <c r="B13" i="2"/>
  <c r="E12" i="2"/>
  <c r="Q12" i="2"/>
  <c r="Q48" i="1"/>
  <c r="Q50" i="1" s="1"/>
  <c r="P10" i="1"/>
  <c r="R10" i="1" s="1"/>
  <c r="O11" i="1" s="1"/>
  <c r="F11" i="1"/>
  <c r="C12" i="1" s="1"/>
  <c r="D12" i="1" s="1"/>
  <c r="B14" i="2" l="1"/>
  <c r="E13" i="2"/>
  <c r="K13" i="2"/>
  <c r="Q13" i="2"/>
  <c r="R10" i="2"/>
  <c r="O11" i="2" s="1"/>
  <c r="L10" i="2"/>
  <c r="I11" i="2" s="1"/>
  <c r="D11" i="2"/>
  <c r="F11" i="2" s="1"/>
  <c r="C12" i="2" s="1"/>
  <c r="P11" i="1"/>
  <c r="F12" i="1"/>
  <c r="C13" i="1" s="1"/>
  <c r="D13" i="1" s="1"/>
  <c r="L10" i="1"/>
  <c r="I11" i="1" s="1"/>
  <c r="J11" i="1" s="1"/>
  <c r="D12" i="2" l="1"/>
  <c r="F12" i="2" s="1"/>
  <c r="C13" i="2" s="1"/>
  <c r="Q14" i="2"/>
  <c r="B15" i="2"/>
  <c r="K14" i="2"/>
  <c r="E14" i="2"/>
  <c r="P11" i="2"/>
  <c r="J11" i="2"/>
  <c r="R11" i="1"/>
  <c r="O12" i="1" s="1"/>
  <c r="F13" i="1"/>
  <c r="C14" i="1" s="1"/>
  <c r="D14" i="1"/>
  <c r="F14" i="1" s="1"/>
  <c r="C15" i="1" s="1"/>
  <c r="D15" i="1" s="1"/>
  <c r="L11" i="2" l="1"/>
  <c r="I12" i="2" s="1"/>
  <c r="R11" i="2"/>
  <c r="O12" i="2" s="1"/>
  <c r="K15" i="2"/>
  <c r="Q15" i="2"/>
  <c r="E15" i="2"/>
  <c r="B16" i="2"/>
  <c r="D13" i="2"/>
  <c r="F13" i="2" s="1"/>
  <c r="C14" i="2" s="1"/>
  <c r="P12" i="1"/>
  <c r="R12" i="1" s="1"/>
  <c r="O13" i="1" s="1"/>
  <c r="L11" i="1"/>
  <c r="I12" i="1" s="1"/>
  <c r="J12" i="1" s="1"/>
  <c r="F15" i="1"/>
  <c r="C16" i="1" s="1"/>
  <c r="D16" i="1" s="1"/>
  <c r="D14" i="2" l="1"/>
  <c r="F14" i="2" s="1"/>
  <c r="C15" i="2" s="1"/>
  <c r="K16" i="2"/>
  <c r="B17" i="2"/>
  <c r="E16" i="2"/>
  <c r="Q16" i="2"/>
  <c r="P12" i="2"/>
  <c r="R12" i="2" s="1"/>
  <c r="O13" i="2" s="1"/>
  <c r="J12" i="2"/>
  <c r="L12" i="2" s="1"/>
  <c r="I13" i="2" s="1"/>
  <c r="P13" i="1"/>
  <c r="R13" i="1" s="1"/>
  <c r="O14" i="1" s="1"/>
  <c r="F16" i="1"/>
  <c r="C17" i="1" s="1"/>
  <c r="D17" i="1" s="1"/>
  <c r="L12" i="1"/>
  <c r="I13" i="1" s="1"/>
  <c r="J13" i="1" s="1"/>
  <c r="D15" i="2" l="1"/>
  <c r="F15" i="2" s="1"/>
  <c r="C16" i="2" s="1"/>
  <c r="P13" i="2"/>
  <c r="R13" i="2" s="1"/>
  <c r="O14" i="2" s="1"/>
  <c r="J13" i="2"/>
  <c r="L13" i="2" s="1"/>
  <c r="I14" i="2" s="1"/>
  <c r="B18" i="2"/>
  <c r="E17" i="2"/>
  <c r="Q17" i="2"/>
  <c r="K17" i="2"/>
  <c r="P14" i="1"/>
  <c r="R14" i="1" s="1"/>
  <c r="O15" i="1" s="1"/>
  <c r="F17" i="1"/>
  <c r="C18" i="1" s="1"/>
  <c r="D18" i="1" s="1"/>
  <c r="L13" i="1"/>
  <c r="I14" i="1" s="1"/>
  <c r="J14" i="1" s="1"/>
  <c r="P14" i="2" l="1"/>
  <c r="R14" i="2" s="1"/>
  <c r="O15" i="2" s="1"/>
  <c r="D16" i="2"/>
  <c r="F16" i="2" s="1"/>
  <c r="C17" i="2" s="1"/>
  <c r="J14" i="2"/>
  <c r="L14" i="2" s="1"/>
  <c r="I15" i="2" s="1"/>
  <c r="Q18" i="2"/>
  <c r="K18" i="2"/>
  <c r="B19" i="2"/>
  <c r="E18" i="2"/>
  <c r="P15" i="1"/>
  <c r="R15" i="1" s="1"/>
  <c r="O16" i="1" s="1"/>
  <c r="F18" i="1"/>
  <c r="C19" i="1" s="1"/>
  <c r="D19" i="1" s="1"/>
  <c r="F19" i="1" s="1"/>
  <c r="C20" i="1" s="1"/>
  <c r="D20" i="1" s="1"/>
  <c r="L14" i="1"/>
  <c r="I15" i="1" s="1"/>
  <c r="J15" i="1" s="1"/>
  <c r="D17" i="2" l="1"/>
  <c r="F17" i="2" s="1"/>
  <c r="C18" i="2" s="1"/>
  <c r="J15" i="2"/>
  <c r="L15" i="2" s="1"/>
  <c r="I16" i="2" s="1"/>
  <c r="P15" i="2"/>
  <c r="R15" i="2" s="1"/>
  <c r="O16" i="2" s="1"/>
  <c r="K19" i="2"/>
  <c r="Q19" i="2"/>
  <c r="E19" i="2"/>
  <c r="B20" i="2"/>
  <c r="P16" i="1"/>
  <c r="R16" i="1" s="1"/>
  <c r="O17" i="1" s="1"/>
  <c r="L15" i="1"/>
  <c r="I16" i="1" s="1"/>
  <c r="J16" i="1" s="1"/>
  <c r="F20" i="1"/>
  <c r="C21" i="1" s="1"/>
  <c r="D21" i="1" s="1"/>
  <c r="J16" i="2" l="1"/>
  <c r="L16" i="2" s="1"/>
  <c r="I17" i="2" s="1"/>
  <c r="P16" i="2"/>
  <c r="R16" i="2" s="1"/>
  <c r="O17" i="2" s="1"/>
  <c r="D18" i="2"/>
  <c r="F18" i="2" s="1"/>
  <c r="C19" i="2" s="1"/>
  <c r="K20" i="2"/>
  <c r="E20" i="2"/>
  <c r="Q20" i="2"/>
  <c r="B21" i="2"/>
  <c r="P17" i="1"/>
  <c r="R17" i="1" s="1"/>
  <c r="O18" i="1" s="1"/>
  <c r="L16" i="1"/>
  <c r="I17" i="1" s="1"/>
  <c r="J17" i="1" s="1"/>
  <c r="F21" i="1"/>
  <c r="C22" i="1" s="1"/>
  <c r="D22" i="1" s="1"/>
  <c r="P17" i="2" l="1"/>
  <c r="R17" i="2" s="1"/>
  <c r="O18" i="2" s="1"/>
  <c r="J17" i="2"/>
  <c r="L17" i="2" s="1"/>
  <c r="I18" i="2" s="1"/>
  <c r="D19" i="2"/>
  <c r="F19" i="2" s="1"/>
  <c r="C20" i="2" s="1"/>
  <c r="B22" i="2"/>
  <c r="E21" i="2"/>
  <c r="K21" i="2"/>
  <c r="Q21" i="2"/>
  <c r="P18" i="1"/>
  <c r="R18" i="1" s="1"/>
  <c r="O19" i="1" s="1"/>
  <c r="L17" i="1"/>
  <c r="I18" i="1" s="1"/>
  <c r="J18" i="1" s="1"/>
  <c r="F22" i="1"/>
  <c r="C23" i="1" s="1"/>
  <c r="D23" i="1" s="1"/>
  <c r="P18" i="2" l="1"/>
  <c r="R18" i="2" s="1"/>
  <c r="O19" i="2" s="1"/>
  <c r="D20" i="2"/>
  <c r="F20" i="2" s="1"/>
  <c r="C21" i="2" s="1"/>
  <c r="Q22" i="2"/>
  <c r="K22" i="2"/>
  <c r="E22" i="2"/>
  <c r="B23" i="2"/>
  <c r="J18" i="2"/>
  <c r="L18" i="2" s="1"/>
  <c r="I19" i="2" s="1"/>
  <c r="P19" i="1"/>
  <c r="R19" i="1" s="1"/>
  <c r="O20" i="1" s="1"/>
  <c r="L18" i="1"/>
  <c r="I19" i="1" s="1"/>
  <c r="J19" i="1" s="1"/>
  <c r="F23" i="1"/>
  <c r="C24" i="1" s="1"/>
  <c r="D24" i="1" s="1"/>
  <c r="P19" i="2" l="1"/>
  <c r="R19" i="2" s="1"/>
  <c r="O20" i="2" s="1"/>
  <c r="K23" i="2"/>
  <c r="Q23" i="2"/>
  <c r="B24" i="2"/>
  <c r="E23" i="2"/>
  <c r="J19" i="2"/>
  <c r="L19" i="2" s="1"/>
  <c r="I20" i="2" s="1"/>
  <c r="D21" i="2"/>
  <c r="F21" i="2" s="1"/>
  <c r="C22" i="2" s="1"/>
  <c r="P20" i="1"/>
  <c r="R20" i="1"/>
  <c r="O21" i="1" s="1"/>
  <c r="L19" i="1"/>
  <c r="I20" i="1" s="1"/>
  <c r="J20" i="1" s="1"/>
  <c r="F24" i="1"/>
  <c r="C25" i="1" s="1"/>
  <c r="D25" i="1" s="1"/>
  <c r="D22" i="2" l="1"/>
  <c r="F22" i="2" s="1"/>
  <c r="C23" i="2" s="1"/>
  <c r="J20" i="2"/>
  <c r="L20" i="2"/>
  <c r="I21" i="2" s="1"/>
  <c r="K24" i="2"/>
  <c r="B25" i="2"/>
  <c r="Q24" i="2"/>
  <c r="E24" i="2"/>
  <c r="P20" i="2"/>
  <c r="R20" i="2" s="1"/>
  <c r="O21" i="2" s="1"/>
  <c r="P21" i="1"/>
  <c r="R21" i="1" s="1"/>
  <c r="O22" i="1" s="1"/>
  <c r="L20" i="1"/>
  <c r="I21" i="1" s="1"/>
  <c r="J21" i="1" s="1"/>
  <c r="F25" i="1"/>
  <c r="C26" i="1" s="1"/>
  <c r="D26" i="1" s="1"/>
  <c r="P21" i="2" l="1"/>
  <c r="R21" i="2" s="1"/>
  <c r="O22" i="2" s="1"/>
  <c r="B26" i="2"/>
  <c r="E25" i="2"/>
  <c r="K25" i="2"/>
  <c r="Q25" i="2"/>
  <c r="J21" i="2"/>
  <c r="L21" i="2" s="1"/>
  <c r="I22" i="2" s="1"/>
  <c r="D23" i="2"/>
  <c r="F23" i="2" s="1"/>
  <c r="C24" i="2" s="1"/>
  <c r="P22" i="1"/>
  <c r="R22" i="1" s="1"/>
  <c r="O23" i="1" s="1"/>
  <c r="L21" i="1"/>
  <c r="I22" i="1" s="1"/>
  <c r="J22" i="1" s="1"/>
  <c r="F26" i="1"/>
  <c r="C27" i="1" s="1"/>
  <c r="D27" i="1" s="1"/>
  <c r="D24" i="2" l="1"/>
  <c r="F24" i="2"/>
  <c r="C25" i="2" s="1"/>
  <c r="P22" i="2"/>
  <c r="R22" i="2" s="1"/>
  <c r="O23" i="2" s="1"/>
  <c r="J22" i="2"/>
  <c r="L22" i="2" s="1"/>
  <c r="I23" i="2" s="1"/>
  <c r="Q26" i="2"/>
  <c r="E26" i="2"/>
  <c r="B27" i="2"/>
  <c r="K26" i="2"/>
  <c r="P23" i="1"/>
  <c r="R23" i="1" s="1"/>
  <c r="O24" i="1" s="1"/>
  <c r="L22" i="1"/>
  <c r="I23" i="1" s="1"/>
  <c r="J23" i="1" s="1"/>
  <c r="F27" i="1"/>
  <c r="C28" i="1" s="1"/>
  <c r="D28" i="1" s="1"/>
  <c r="J23" i="2" l="1"/>
  <c r="L23" i="2" s="1"/>
  <c r="I24" i="2" s="1"/>
  <c r="P23" i="2"/>
  <c r="R23" i="2" s="1"/>
  <c r="O24" i="2" s="1"/>
  <c r="K27" i="2"/>
  <c r="Q27" i="2"/>
  <c r="B28" i="2"/>
  <c r="E27" i="2"/>
  <c r="D25" i="2"/>
  <c r="F25" i="2" s="1"/>
  <c r="C26" i="2" s="1"/>
  <c r="P24" i="1"/>
  <c r="R24" i="1" s="1"/>
  <c r="O25" i="1" s="1"/>
  <c r="L23" i="1"/>
  <c r="I24" i="1" s="1"/>
  <c r="J24" i="1" s="1"/>
  <c r="F28" i="1"/>
  <c r="C29" i="1" s="1"/>
  <c r="D29" i="1" s="1"/>
  <c r="P24" i="2" l="1"/>
  <c r="R24" i="2" s="1"/>
  <c r="O25" i="2" s="1"/>
  <c r="J24" i="2"/>
  <c r="L24" i="2"/>
  <c r="I25" i="2" s="1"/>
  <c r="D26" i="2"/>
  <c r="F26" i="2" s="1"/>
  <c r="C27" i="2" s="1"/>
  <c r="K28" i="2"/>
  <c r="B29" i="2"/>
  <c r="Q28" i="2"/>
  <c r="E28" i="2"/>
  <c r="P25" i="1"/>
  <c r="R25" i="1" s="1"/>
  <c r="O26" i="1" s="1"/>
  <c r="L24" i="1"/>
  <c r="I25" i="1" s="1"/>
  <c r="J25" i="1" s="1"/>
  <c r="F29" i="1"/>
  <c r="C30" i="1" s="1"/>
  <c r="D30" i="1" s="1"/>
  <c r="P25" i="2" l="1"/>
  <c r="R25" i="2" s="1"/>
  <c r="O26" i="2" s="1"/>
  <c r="Q29" i="2"/>
  <c r="B30" i="2"/>
  <c r="E29" i="2"/>
  <c r="K29" i="2"/>
  <c r="D27" i="2"/>
  <c r="F27" i="2" s="1"/>
  <c r="C28" i="2" s="1"/>
  <c r="J25" i="2"/>
  <c r="L25" i="2" s="1"/>
  <c r="I26" i="2" s="1"/>
  <c r="P26" i="1"/>
  <c r="R26" i="1" s="1"/>
  <c r="O27" i="1" s="1"/>
  <c r="L25" i="1"/>
  <c r="I26" i="1" s="1"/>
  <c r="J26" i="1" s="1"/>
  <c r="F30" i="1"/>
  <c r="C31" i="1" s="1"/>
  <c r="D31" i="1" s="1"/>
  <c r="D28" i="2" l="1"/>
  <c r="F28" i="2" s="1"/>
  <c r="C29" i="2" s="1"/>
  <c r="P26" i="2"/>
  <c r="R26" i="2" s="1"/>
  <c r="O27" i="2" s="1"/>
  <c r="J26" i="2"/>
  <c r="L26" i="2" s="1"/>
  <c r="I27" i="2" s="1"/>
  <c r="Q30" i="2"/>
  <c r="K30" i="2"/>
  <c r="B31" i="2"/>
  <c r="E30" i="2"/>
  <c r="P27" i="1"/>
  <c r="R27" i="1"/>
  <c r="O28" i="1" s="1"/>
  <c r="L26" i="1"/>
  <c r="I27" i="1" s="1"/>
  <c r="J27" i="1" s="1"/>
  <c r="F31" i="1"/>
  <c r="C32" i="1" s="1"/>
  <c r="D32" i="1" s="1"/>
  <c r="J27" i="2" l="1"/>
  <c r="L27" i="2" s="1"/>
  <c r="I28" i="2" s="1"/>
  <c r="P27" i="2"/>
  <c r="R27" i="2" s="1"/>
  <c r="O28" i="2" s="1"/>
  <c r="K31" i="2"/>
  <c r="E31" i="2"/>
  <c r="B32" i="2"/>
  <c r="Q31" i="2"/>
  <c r="D29" i="2"/>
  <c r="F29" i="2" s="1"/>
  <c r="C30" i="2" s="1"/>
  <c r="P28" i="1"/>
  <c r="R28" i="1" s="1"/>
  <c r="O29" i="1" s="1"/>
  <c r="L27" i="1"/>
  <c r="I28" i="1" s="1"/>
  <c r="J28" i="1" s="1"/>
  <c r="F32" i="1"/>
  <c r="C33" i="1" s="1"/>
  <c r="D33" i="1" s="1"/>
  <c r="D30" i="2" l="1"/>
  <c r="F30" i="2" s="1"/>
  <c r="C31" i="2" s="1"/>
  <c r="P28" i="2"/>
  <c r="R28" i="2" s="1"/>
  <c r="O29" i="2" s="1"/>
  <c r="J28" i="2"/>
  <c r="L28" i="2" s="1"/>
  <c r="I29" i="2" s="1"/>
  <c r="K32" i="2"/>
  <c r="E32" i="2"/>
  <c r="B33" i="2"/>
  <c r="Q32" i="2"/>
  <c r="P29" i="1"/>
  <c r="R29" i="1" s="1"/>
  <c r="O30" i="1" s="1"/>
  <c r="L28" i="1"/>
  <c r="I29" i="1" s="1"/>
  <c r="J29" i="1" s="1"/>
  <c r="F33" i="1"/>
  <c r="C34" i="1" s="1"/>
  <c r="D34" i="1" s="1"/>
  <c r="P29" i="2" l="1"/>
  <c r="R29" i="2" s="1"/>
  <c r="O30" i="2" s="1"/>
  <c r="Q33" i="2"/>
  <c r="B34" i="2"/>
  <c r="E33" i="2"/>
  <c r="K33" i="2"/>
  <c r="J29" i="2"/>
  <c r="L29" i="2"/>
  <c r="I30" i="2" s="1"/>
  <c r="D31" i="2"/>
  <c r="F31" i="2" s="1"/>
  <c r="C32" i="2" s="1"/>
  <c r="P30" i="1"/>
  <c r="R30" i="1" s="1"/>
  <c r="O31" i="1" s="1"/>
  <c r="L29" i="1"/>
  <c r="I30" i="1" s="1"/>
  <c r="J30" i="1" s="1"/>
  <c r="F34" i="1"/>
  <c r="C35" i="1" s="1"/>
  <c r="D35" i="1" s="1"/>
  <c r="P30" i="2" l="1"/>
  <c r="R30" i="2" s="1"/>
  <c r="O31" i="2" s="1"/>
  <c r="D32" i="2"/>
  <c r="F32" i="2" s="1"/>
  <c r="C33" i="2" s="1"/>
  <c r="J30" i="2"/>
  <c r="L30" i="2" s="1"/>
  <c r="I31" i="2" s="1"/>
  <c r="Q34" i="2"/>
  <c r="K34" i="2"/>
  <c r="E34" i="2"/>
  <c r="B35" i="2"/>
  <c r="P31" i="1"/>
  <c r="R31" i="1" s="1"/>
  <c r="O32" i="1" s="1"/>
  <c r="L30" i="1"/>
  <c r="I31" i="1" s="1"/>
  <c r="J31" i="1" s="1"/>
  <c r="F35" i="1"/>
  <c r="C36" i="1" s="1"/>
  <c r="D36" i="1" s="1"/>
  <c r="J31" i="2" l="1"/>
  <c r="L31" i="2" s="1"/>
  <c r="I32" i="2" s="1"/>
  <c r="D33" i="2"/>
  <c r="F33" i="2" s="1"/>
  <c r="C34" i="2" s="1"/>
  <c r="P31" i="2"/>
  <c r="R31" i="2" s="1"/>
  <c r="O32" i="2" s="1"/>
  <c r="K35" i="2"/>
  <c r="E35" i="2"/>
  <c r="B36" i="2"/>
  <c r="Q35" i="2"/>
  <c r="P32" i="1"/>
  <c r="R32" i="1" s="1"/>
  <c r="O33" i="1" s="1"/>
  <c r="L31" i="1"/>
  <c r="I32" i="1" s="1"/>
  <c r="J32" i="1" s="1"/>
  <c r="F36" i="1"/>
  <c r="C37" i="1" s="1"/>
  <c r="D37" i="1" s="1"/>
  <c r="P32" i="2" l="1"/>
  <c r="R32" i="2"/>
  <c r="O33" i="2" s="1"/>
  <c r="D34" i="2"/>
  <c r="F34" i="2" s="1"/>
  <c r="C35" i="2" s="1"/>
  <c r="K36" i="2"/>
  <c r="E36" i="2"/>
  <c r="Q36" i="2"/>
  <c r="B37" i="2"/>
  <c r="J32" i="2"/>
  <c r="L32" i="2"/>
  <c r="I33" i="2" s="1"/>
  <c r="P33" i="1"/>
  <c r="R33" i="1" s="1"/>
  <c r="O34" i="1" s="1"/>
  <c r="L32" i="1"/>
  <c r="I33" i="1" s="1"/>
  <c r="J33" i="1" s="1"/>
  <c r="F37" i="1"/>
  <c r="C38" i="1" s="1"/>
  <c r="D38" i="1" s="1"/>
  <c r="J33" i="2" l="1"/>
  <c r="L33" i="2" s="1"/>
  <c r="I34" i="2" s="1"/>
  <c r="Q37" i="2"/>
  <c r="B38" i="2"/>
  <c r="E37" i="2"/>
  <c r="K37" i="2"/>
  <c r="D35" i="2"/>
  <c r="F35" i="2" s="1"/>
  <c r="C36" i="2" s="1"/>
  <c r="P33" i="2"/>
  <c r="R33" i="2" s="1"/>
  <c r="O34" i="2" s="1"/>
  <c r="P34" i="1"/>
  <c r="R34" i="1"/>
  <c r="O35" i="1" s="1"/>
  <c r="L33" i="1"/>
  <c r="I34" i="1" s="1"/>
  <c r="J34" i="1" s="1"/>
  <c r="F38" i="1"/>
  <c r="C39" i="1" s="1"/>
  <c r="D39" i="1" s="1"/>
  <c r="P34" i="2" l="1"/>
  <c r="R34" i="2" s="1"/>
  <c r="O35" i="2" s="1"/>
  <c r="J34" i="2"/>
  <c r="L34" i="2" s="1"/>
  <c r="I35" i="2" s="1"/>
  <c r="D36" i="2"/>
  <c r="F36" i="2" s="1"/>
  <c r="C37" i="2" s="1"/>
  <c r="Q38" i="2"/>
  <c r="K38" i="2"/>
  <c r="B39" i="2"/>
  <c r="E38" i="2"/>
  <c r="P35" i="1"/>
  <c r="R35" i="1" s="1"/>
  <c r="O36" i="1" s="1"/>
  <c r="L34" i="1"/>
  <c r="I35" i="1" s="1"/>
  <c r="J35" i="1" s="1"/>
  <c r="F39" i="1"/>
  <c r="C40" i="1" s="1"/>
  <c r="D40" i="1" s="1"/>
  <c r="D37" i="2" l="1"/>
  <c r="F37" i="2"/>
  <c r="C38" i="2" s="1"/>
  <c r="P35" i="2"/>
  <c r="R35" i="2" s="1"/>
  <c r="O36" i="2" s="1"/>
  <c r="K39" i="2"/>
  <c r="E39" i="2"/>
  <c r="B40" i="2"/>
  <c r="Q39" i="2"/>
  <c r="J35" i="2"/>
  <c r="L35" i="2" s="1"/>
  <c r="I36" i="2" s="1"/>
  <c r="P36" i="1"/>
  <c r="R36" i="1" s="1"/>
  <c r="O37" i="1" s="1"/>
  <c r="L35" i="1"/>
  <c r="I36" i="1" s="1"/>
  <c r="J36" i="1" s="1"/>
  <c r="F40" i="1"/>
  <c r="C41" i="1" s="1"/>
  <c r="D41" i="1" s="1"/>
  <c r="P36" i="2" l="1"/>
  <c r="R36" i="2" s="1"/>
  <c r="O37" i="2" s="1"/>
  <c r="J36" i="2"/>
  <c r="L36" i="2"/>
  <c r="I37" i="2" s="1"/>
  <c r="K40" i="2"/>
  <c r="B41" i="2"/>
  <c r="Q40" i="2"/>
  <c r="E40" i="2"/>
  <c r="D38" i="2"/>
  <c r="F38" i="2" s="1"/>
  <c r="C39" i="2" s="1"/>
  <c r="P37" i="1"/>
  <c r="R37" i="1" s="1"/>
  <c r="O38" i="1" s="1"/>
  <c r="L36" i="1"/>
  <c r="I37" i="1" s="1"/>
  <c r="J37" i="1" s="1"/>
  <c r="F41" i="1"/>
  <c r="C42" i="1" s="1"/>
  <c r="D42" i="1" s="1"/>
  <c r="P37" i="2" l="1"/>
  <c r="R37" i="2" s="1"/>
  <c r="O38" i="2" s="1"/>
  <c r="D39" i="2"/>
  <c r="F39" i="2" s="1"/>
  <c r="C40" i="2" s="1"/>
  <c r="Q41" i="2"/>
  <c r="B42" i="2"/>
  <c r="E41" i="2"/>
  <c r="K41" i="2"/>
  <c r="J37" i="2"/>
  <c r="L37" i="2" s="1"/>
  <c r="I38" i="2" s="1"/>
  <c r="P38" i="1"/>
  <c r="R38" i="1" s="1"/>
  <c r="O39" i="1" s="1"/>
  <c r="L37" i="1"/>
  <c r="I38" i="1" s="1"/>
  <c r="J38" i="1" s="1"/>
  <c r="F42" i="1"/>
  <c r="C43" i="1" s="1"/>
  <c r="D43" i="1" s="1"/>
  <c r="D40" i="2" l="1"/>
  <c r="F40" i="2" s="1"/>
  <c r="C41" i="2" s="1"/>
  <c r="P38" i="2"/>
  <c r="R38" i="2" s="1"/>
  <c r="O39" i="2" s="1"/>
  <c r="J38" i="2"/>
  <c r="L38" i="2" s="1"/>
  <c r="I39" i="2" s="1"/>
  <c r="Q42" i="2"/>
  <c r="E42" i="2"/>
  <c r="B43" i="2"/>
  <c r="K42" i="2"/>
  <c r="P39" i="1"/>
  <c r="R39" i="1" s="1"/>
  <c r="O40" i="1" s="1"/>
  <c r="L38" i="1"/>
  <c r="I39" i="1" s="1"/>
  <c r="J39" i="1" s="1"/>
  <c r="F43" i="1"/>
  <c r="C44" i="1" s="1"/>
  <c r="D44" i="1" s="1"/>
  <c r="J39" i="2" l="1"/>
  <c r="L39" i="2"/>
  <c r="I40" i="2" s="1"/>
  <c r="P39" i="2"/>
  <c r="R39" i="2"/>
  <c r="O40" i="2" s="1"/>
  <c r="D41" i="2"/>
  <c r="F41" i="2" s="1"/>
  <c r="C42" i="2" s="1"/>
  <c r="K43" i="2"/>
  <c r="E43" i="2"/>
  <c r="Q43" i="2"/>
  <c r="B44" i="2"/>
  <c r="P40" i="1"/>
  <c r="R40" i="1" s="1"/>
  <c r="O41" i="1" s="1"/>
  <c r="L39" i="1"/>
  <c r="I40" i="1" s="1"/>
  <c r="J40" i="1" s="1"/>
  <c r="F44" i="1"/>
  <c r="C45" i="1" s="1"/>
  <c r="D45" i="1" s="1"/>
  <c r="K44" i="2" l="1"/>
  <c r="B45" i="2"/>
  <c r="Q44" i="2"/>
  <c r="E44" i="2"/>
  <c r="D42" i="2"/>
  <c r="F42" i="2" s="1"/>
  <c r="C43" i="2" s="1"/>
  <c r="P40" i="2"/>
  <c r="R40" i="2" s="1"/>
  <c r="O41" i="2" s="1"/>
  <c r="J40" i="2"/>
  <c r="L40" i="2" s="1"/>
  <c r="I41" i="2" s="1"/>
  <c r="P41" i="1"/>
  <c r="R41" i="1" s="1"/>
  <c r="O42" i="1" s="1"/>
  <c r="L40" i="1"/>
  <c r="I41" i="1" s="1"/>
  <c r="J41" i="1" s="1"/>
  <c r="F45" i="1"/>
  <c r="C46" i="1" s="1"/>
  <c r="D46" i="1" s="1"/>
  <c r="P41" i="2" l="1"/>
  <c r="R41" i="2" s="1"/>
  <c r="O42" i="2" s="1"/>
  <c r="J41" i="2"/>
  <c r="L41" i="2" s="1"/>
  <c r="I42" i="2" s="1"/>
  <c r="D43" i="2"/>
  <c r="F43" i="2" s="1"/>
  <c r="C44" i="2" s="1"/>
  <c r="Q45" i="2"/>
  <c r="B46" i="2"/>
  <c r="E45" i="2"/>
  <c r="K45" i="2"/>
  <c r="P42" i="1"/>
  <c r="R42" i="1" s="1"/>
  <c r="O43" i="1" s="1"/>
  <c r="L41" i="1"/>
  <c r="I42" i="1" s="1"/>
  <c r="J42" i="1" s="1"/>
  <c r="F46" i="1"/>
  <c r="C47" i="1" s="1"/>
  <c r="D47" i="1" s="1"/>
  <c r="D44" i="2" l="1"/>
  <c r="F44" i="2" s="1"/>
  <c r="C45" i="2" s="1"/>
  <c r="P42" i="2"/>
  <c r="R42" i="2" s="1"/>
  <c r="O43" i="2" s="1"/>
  <c r="Q46" i="2"/>
  <c r="E46" i="2"/>
  <c r="B47" i="2"/>
  <c r="K46" i="2"/>
  <c r="J42" i="2"/>
  <c r="L42" i="2" s="1"/>
  <c r="I43" i="2" s="1"/>
  <c r="P43" i="1"/>
  <c r="R43" i="1" s="1"/>
  <c r="O44" i="1" s="1"/>
  <c r="L42" i="1"/>
  <c r="I43" i="1" s="1"/>
  <c r="J43" i="1" s="1"/>
  <c r="J43" i="2" l="1"/>
  <c r="L43" i="2"/>
  <c r="I44" i="2" s="1"/>
  <c r="P43" i="2"/>
  <c r="R43" i="2" s="1"/>
  <c r="O44" i="2" s="1"/>
  <c r="D45" i="2"/>
  <c r="F45" i="2"/>
  <c r="C46" i="2" s="1"/>
  <c r="K47" i="2"/>
  <c r="K48" i="2" s="1"/>
  <c r="K50" i="2" s="1"/>
  <c r="Q47" i="2"/>
  <c r="Q48" i="2" s="1"/>
  <c r="Q50" i="2" s="1"/>
  <c r="E47" i="2"/>
  <c r="E48" i="2" s="1"/>
  <c r="E50" i="2" s="1"/>
  <c r="P44" i="1"/>
  <c r="R44" i="1" s="1"/>
  <c r="O45" i="1" s="1"/>
  <c r="L43" i="1"/>
  <c r="I44" i="1" s="1"/>
  <c r="J44" i="1" s="1"/>
  <c r="F47" i="1"/>
  <c r="P44" i="2" l="1"/>
  <c r="R44" i="2"/>
  <c r="O45" i="2" s="1"/>
  <c r="D46" i="2"/>
  <c r="F46" i="2"/>
  <c r="C47" i="2" s="1"/>
  <c r="J44" i="2"/>
  <c r="L44" i="2"/>
  <c r="I45" i="2" s="1"/>
  <c r="P45" i="1"/>
  <c r="R45" i="1" s="1"/>
  <c r="O46" i="1" s="1"/>
  <c r="L44" i="1"/>
  <c r="I45" i="1" s="1"/>
  <c r="J45" i="1" s="1"/>
  <c r="D49" i="1"/>
  <c r="D50" i="1" s="1"/>
  <c r="F50" i="1" s="1"/>
  <c r="J45" i="2" l="1"/>
  <c r="L45" i="2" s="1"/>
  <c r="I46" i="2" s="1"/>
  <c r="D47" i="2"/>
  <c r="D48" i="2" s="1"/>
  <c r="P45" i="2"/>
  <c r="R45" i="2" s="1"/>
  <c r="O46" i="2" s="1"/>
  <c r="P46" i="1"/>
  <c r="R46" i="1" s="1"/>
  <c r="O47" i="1" s="1"/>
  <c r="L45" i="1"/>
  <c r="I46" i="1" s="1"/>
  <c r="J46" i="1" s="1"/>
  <c r="P46" i="2" l="1"/>
  <c r="R46" i="2" s="1"/>
  <c r="O47" i="2" s="1"/>
  <c r="J46" i="2"/>
  <c r="L46" i="2" s="1"/>
  <c r="I47" i="2" s="1"/>
  <c r="D49" i="2"/>
  <c r="D50" i="2" s="1"/>
  <c r="F50" i="2" s="1"/>
  <c r="F47" i="2"/>
  <c r="P47" i="1"/>
  <c r="P48" i="1" s="1"/>
  <c r="L46" i="1"/>
  <c r="I47" i="1" s="1"/>
  <c r="J47" i="1" s="1"/>
  <c r="J47" i="2" l="1"/>
  <c r="J48" i="2" s="1"/>
  <c r="L47" i="2"/>
  <c r="P47" i="2"/>
  <c r="P48" i="2" s="1"/>
  <c r="P49" i="1"/>
  <c r="P50" i="1" s="1"/>
  <c r="R50" i="1" s="1"/>
  <c r="R47" i="1"/>
  <c r="L47" i="1"/>
  <c r="P49" i="2" l="1"/>
  <c r="P50" i="2"/>
  <c r="R50" i="2" s="1"/>
  <c r="R47" i="2"/>
  <c r="J49" i="2"/>
  <c r="J50" i="2"/>
  <c r="L50" i="2" s="1"/>
  <c r="J49" i="1"/>
  <c r="J50" i="1" s="1"/>
  <c r="L50" i="1" s="1"/>
</calcChain>
</file>

<file path=xl/sharedStrings.xml><?xml version="1.0" encoding="utf-8"?>
<sst xmlns="http://schemas.openxmlformats.org/spreadsheetml/2006/main" count="104" uniqueCount="21">
  <si>
    <t>Idade</t>
  </si>
  <si>
    <t>Capital inicial</t>
  </si>
  <si>
    <t>Reforço</t>
  </si>
  <si>
    <t>Valorização</t>
  </si>
  <si>
    <t>Capital final</t>
  </si>
  <si>
    <t>Refcorço Anual</t>
  </si>
  <si>
    <t>22-34</t>
  </si>
  <si>
    <t>35-50</t>
  </si>
  <si>
    <t>51+</t>
  </si>
  <si>
    <t>Taxas</t>
  </si>
  <si>
    <t>Retorno</t>
  </si>
  <si>
    <t>IRS</t>
  </si>
  <si>
    <t>Valor bruto final</t>
  </si>
  <si>
    <t>Valor líquido final</t>
  </si>
  <si>
    <t>Cenário PPR real</t>
  </si>
  <si>
    <t>Cenário PPR optimizado</t>
  </si>
  <si>
    <t>Cenário ETF</t>
  </si>
  <si>
    <t>www.investidorfrugal.com</t>
  </si>
  <si>
    <t>https://www.facebook.com/InvestidorFrugal/</t>
  </si>
  <si>
    <t>@InvestidorFrugal</t>
  </si>
  <si>
    <t>@InvestFrugal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</si>
</sst>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[$€-816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0" fillId="2" borderId="2" xfId="1" applyNumberFormat="1" applyFont="1" applyFill="1" applyBorder="1"/>
    <xf numFmtId="0" fontId="0" fillId="0" borderId="2" xfId="0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0" borderId="2" xfId="0" applyNumberFormat="1" applyBorder="1"/>
    <xf numFmtId="0" fontId="2" fillId="0" borderId="1" xfId="0" applyFont="1" applyBorder="1" applyAlignment="1">
      <alignment horizontal="left"/>
    </xf>
    <xf numFmtId="165" fontId="2" fillId="0" borderId="0" xfId="0" applyNumberFormat="1" applyFont="1"/>
    <xf numFmtId="165" fontId="2" fillId="0" borderId="2" xfId="0" applyNumberFormat="1" applyFont="1" applyBorder="1"/>
    <xf numFmtId="0" fontId="2" fillId="0" borderId="3" xfId="0" applyFont="1" applyBorder="1" applyAlignment="1">
      <alignment horizontal="left"/>
    </xf>
    <xf numFmtId="0" fontId="0" fillId="0" borderId="4" xfId="0" applyBorder="1"/>
    <xf numFmtId="165" fontId="2" fillId="0" borderId="4" xfId="0" applyNumberFormat="1" applyFont="1" applyBorder="1"/>
    <xf numFmtId="165" fontId="2" fillId="0" borderId="5" xfId="0" applyNumberFormat="1" applyFont="1" applyBorder="1"/>
    <xf numFmtId="164" fontId="0" fillId="0" borderId="2" xfId="1" applyNumberFormat="1" applyFont="1" applyFill="1" applyBorder="1"/>
    <xf numFmtId="9" fontId="0" fillId="0" borderId="2" xfId="1" applyFont="1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2" applyFont="1"/>
    <xf numFmtId="0" fontId="5" fillId="0" borderId="0" xfId="2" applyFont="1"/>
    <xf numFmtId="0" fontId="5" fillId="0" borderId="0" xfId="2" quotePrefix="1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603874</xdr:colOff>
      <xdr:row>1</xdr:row>
      <xdr:rowOff>22411</xdr:rowOff>
    </xdr:from>
    <xdr:to>
      <xdr:col>25</xdr:col>
      <xdr:colOff>179294</xdr:colOff>
      <xdr:row>5</xdr:row>
      <xdr:rowOff>105560</xdr:rowOff>
    </xdr:to>
    <xdr:pic>
      <xdr:nvPicPr>
        <xdr:cNvPr id="2" name="Picture 1" descr="Investidor Frugal">
          <a:extLst>
            <a:ext uri="{FF2B5EF4-FFF2-40B4-BE49-F238E27FC236}">
              <a16:creationId xmlns:a16="http://schemas.microsoft.com/office/drawing/2014/main" id="{B7687BC1-E128-50B5-C3A8-EB55712C4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4874" y="212911"/>
          <a:ext cx="1995891" cy="845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44825</xdr:colOff>
      <xdr:row>8</xdr:row>
      <xdr:rowOff>67234</xdr:rowOff>
    </xdr:from>
    <xdr:to>
      <xdr:col>22</xdr:col>
      <xdr:colOff>257735</xdr:colOff>
      <xdr:row>10</xdr:row>
      <xdr:rowOff>55815</xdr:rowOff>
    </xdr:to>
    <xdr:pic>
      <xdr:nvPicPr>
        <xdr:cNvPr id="3" name="Picture 2" descr="New: Updated options for social media icons">
          <a:extLst>
            <a:ext uri="{FF2B5EF4-FFF2-40B4-BE49-F238E27FC236}">
              <a16:creationId xmlns:a16="http://schemas.microsoft.com/office/drawing/2014/main" id="{9CB2008B-2D93-BCAA-CFDC-333DC295D4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7" t="35350" r="83105" b="37088"/>
        <a:stretch/>
      </xdr:blipFill>
      <xdr:spPr bwMode="auto">
        <a:xfrm>
          <a:off x="16270943" y="1591234"/>
          <a:ext cx="212910" cy="369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571500</xdr:colOff>
      <xdr:row>11</xdr:row>
      <xdr:rowOff>78309</xdr:rowOff>
    </xdr:from>
    <xdr:to>
      <xdr:col>22</xdr:col>
      <xdr:colOff>347382</xdr:colOff>
      <xdr:row>13</xdr:row>
      <xdr:rowOff>109686</xdr:rowOff>
    </xdr:to>
    <xdr:pic>
      <xdr:nvPicPr>
        <xdr:cNvPr id="4" name="Picture 3" descr="New: Updated options for social media icons">
          <a:extLst>
            <a:ext uri="{FF2B5EF4-FFF2-40B4-BE49-F238E27FC236}">
              <a16:creationId xmlns:a16="http://schemas.microsoft.com/office/drawing/2014/main" id="{B379BBCB-99AA-1A4E-42A5-67868A2F61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59" t="35350" r="62420" b="37088"/>
        <a:stretch/>
      </xdr:blipFill>
      <xdr:spPr bwMode="auto">
        <a:xfrm>
          <a:off x="16192500" y="2173809"/>
          <a:ext cx="381000" cy="412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571500</xdr:colOff>
      <xdr:row>14</xdr:row>
      <xdr:rowOff>63940</xdr:rowOff>
    </xdr:from>
    <xdr:to>
      <xdr:col>22</xdr:col>
      <xdr:colOff>414618</xdr:colOff>
      <xdr:row>16</xdr:row>
      <xdr:rowOff>168089</xdr:rowOff>
    </xdr:to>
    <xdr:pic>
      <xdr:nvPicPr>
        <xdr:cNvPr id="5" name="Picture 4" descr="New: Updated options for social media icons">
          <a:extLst>
            <a:ext uri="{FF2B5EF4-FFF2-40B4-BE49-F238E27FC236}">
              <a16:creationId xmlns:a16="http://schemas.microsoft.com/office/drawing/2014/main" id="{A1B892CB-D724-2062-C321-8BE4A2EEDA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64" t="35350" r="43315" b="37088"/>
        <a:stretch/>
      </xdr:blipFill>
      <xdr:spPr bwMode="auto">
        <a:xfrm>
          <a:off x="16192500" y="2730940"/>
          <a:ext cx="448236" cy="485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44825</xdr:colOff>
      <xdr:row>8</xdr:row>
      <xdr:rowOff>67234</xdr:rowOff>
    </xdr:from>
    <xdr:to>
      <xdr:col>22</xdr:col>
      <xdr:colOff>257735</xdr:colOff>
      <xdr:row>10</xdr:row>
      <xdr:rowOff>55815</xdr:rowOff>
    </xdr:to>
    <xdr:pic>
      <xdr:nvPicPr>
        <xdr:cNvPr id="2" name="Picture 1" descr="New: Updated options for social media icons">
          <a:extLst>
            <a:ext uri="{FF2B5EF4-FFF2-40B4-BE49-F238E27FC236}">
              <a16:creationId xmlns:a16="http://schemas.microsoft.com/office/drawing/2014/main" id="{7B91B2E9-39EB-4A51-8052-061EF4727A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7" t="35350" r="83105" b="37088"/>
        <a:stretch/>
      </xdr:blipFill>
      <xdr:spPr bwMode="auto">
        <a:xfrm>
          <a:off x="16304000" y="1591234"/>
          <a:ext cx="212910" cy="369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571500</xdr:colOff>
      <xdr:row>11</xdr:row>
      <xdr:rowOff>78309</xdr:rowOff>
    </xdr:from>
    <xdr:to>
      <xdr:col>22</xdr:col>
      <xdr:colOff>347382</xdr:colOff>
      <xdr:row>13</xdr:row>
      <xdr:rowOff>109686</xdr:rowOff>
    </xdr:to>
    <xdr:pic>
      <xdr:nvPicPr>
        <xdr:cNvPr id="3" name="Picture 2" descr="New: Updated options for social media icons">
          <a:extLst>
            <a:ext uri="{FF2B5EF4-FFF2-40B4-BE49-F238E27FC236}">
              <a16:creationId xmlns:a16="http://schemas.microsoft.com/office/drawing/2014/main" id="{A1F90B78-7C1B-49D9-8A23-F537B5121D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59" t="35350" r="62420" b="37088"/>
        <a:stretch/>
      </xdr:blipFill>
      <xdr:spPr bwMode="auto">
        <a:xfrm>
          <a:off x="16221075" y="2173809"/>
          <a:ext cx="385482" cy="412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571500</xdr:colOff>
      <xdr:row>14</xdr:row>
      <xdr:rowOff>63940</xdr:rowOff>
    </xdr:from>
    <xdr:to>
      <xdr:col>22</xdr:col>
      <xdr:colOff>414618</xdr:colOff>
      <xdr:row>16</xdr:row>
      <xdr:rowOff>168089</xdr:rowOff>
    </xdr:to>
    <xdr:pic>
      <xdr:nvPicPr>
        <xdr:cNvPr id="4" name="Picture 3" descr="New: Updated options for social media icons">
          <a:extLst>
            <a:ext uri="{FF2B5EF4-FFF2-40B4-BE49-F238E27FC236}">
              <a16:creationId xmlns:a16="http://schemas.microsoft.com/office/drawing/2014/main" id="{094CA8AA-E529-43A0-B45A-3EFB886C4D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64" t="35350" r="43315" b="37088"/>
        <a:stretch/>
      </xdr:blipFill>
      <xdr:spPr bwMode="auto">
        <a:xfrm>
          <a:off x="16221075" y="2730940"/>
          <a:ext cx="452718" cy="485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593912</xdr:colOff>
      <xdr:row>1</xdr:row>
      <xdr:rowOff>22412</xdr:rowOff>
    </xdr:from>
    <xdr:to>
      <xdr:col>25</xdr:col>
      <xdr:colOff>169332</xdr:colOff>
      <xdr:row>5</xdr:row>
      <xdr:rowOff>105561</xdr:rowOff>
    </xdr:to>
    <xdr:pic>
      <xdr:nvPicPr>
        <xdr:cNvPr id="5" name="Picture 4" descr="Investidor Frugal">
          <a:extLst>
            <a:ext uri="{FF2B5EF4-FFF2-40B4-BE49-F238E27FC236}">
              <a16:creationId xmlns:a16="http://schemas.microsoft.com/office/drawing/2014/main" id="{5A331481-CA8A-4E97-A7F1-6BE7EBBF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4912" y="212912"/>
          <a:ext cx="1995891" cy="845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InvestidorFrugal/" TargetMode="External"/><Relationship Id="rId2" Type="http://schemas.openxmlformats.org/officeDocument/2006/relationships/hyperlink" Target="https://www.facebook.com/InvestidorFrugal/" TargetMode="External"/><Relationship Id="rId1" Type="http://schemas.openxmlformats.org/officeDocument/2006/relationships/hyperlink" Target="http://www.investidorfrugal.com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facebook.com/InvestidorFruga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InvestidorFrugal/" TargetMode="External"/><Relationship Id="rId2" Type="http://schemas.openxmlformats.org/officeDocument/2006/relationships/hyperlink" Target="https://www.facebook.com/InvestidorFrugal/" TargetMode="External"/><Relationship Id="rId1" Type="http://schemas.openxmlformats.org/officeDocument/2006/relationships/hyperlink" Target="http://www.investidorfrugal.com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facebook.com/InvestidorFrug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700E1-407B-4E0C-860F-6D7164FBC42F}">
  <dimension ref="B2:X50"/>
  <sheetViews>
    <sheetView showGridLines="0" tabSelected="1" zoomScale="85" zoomScaleNormal="85" workbookViewId="0">
      <selection activeCell="X32" sqref="X32:X33"/>
    </sheetView>
  </sheetViews>
  <sheetFormatPr defaultRowHeight="15" x14ac:dyDescent="0.25"/>
  <cols>
    <col min="1" max="1" width="5.28515625" customWidth="1"/>
    <col min="2" max="2" width="17" bestFit="1" customWidth="1"/>
    <col min="3" max="3" width="12.85546875" bestFit="1" customWidth="1"/>
    <col min="4" max="4" width="11.140625" bestFit="1" customWidth="1"/>
    <col min="5" max="5" width="9.7109375" bestFit="1" customWidth="1"/>
    <col min="6" max="6" width="11.5703125" bestFit="1" customWidth="1"/>
    <col min="8" max="8" width="17" bestFit="1" customWidth="1"/>
    <col min="9" max="9" width="12.85546875" customWidth="1"/>
    <col min="10" max="10" width="11.140625" bestFit="1" customWidth="1"/>
    <col min="11" max="11" width="8.140625" bestFit="1" customWidth="1"/>
    <col min="12" max="12" width="11.5703125" bestFit="1" customWidth="1"/>
    <col min="14" max="14" width="17" bestFit="1" customWidth="1"/>
    <col min="15" max="15" width="12.85546875" bestFit="1" customWidth="1"/>
    <col min="16" max="16" width="11.140625" bestFit="1" customWidth="1"/>
    <col min="17" max="17" width="8.140625" bestFit="1" customWidth="1"/>
    <col min="18" max="18" width="11.5703125" bestFit="1" customWidth="1"/>
  </cols>
  <sheetData>
    <row r="2" spans="2:24" x14ac:dyDescent="0.25">
      <c r="B2" s="22" t="s">
        <v>14</v>
      </c>
      <c r="C2" s="23"/>
      <c r="D2" s="23"/>
      <c r="E2" s="23"/>
      <c r="F2" s="24"/>
      <c r="H2" s="22" t="s">
        <v>15</v>
      </c>
      <c r="I2" s="23"/>
      <c r="J2" s="23"/>
      <c r="K2" s="23"/>
      <c r="L2" s="24"/>
      <c r="N2" s="22" t="s">
        <v>16</v>
      </c>
      <c r="O2" s="23"/>
      <c r="P2" s="23"/>
      <c r="Q2" s="23"/>
      <c r="R2" s="24"/>
    </row>
    <row r="3" spans="2:24" x14ac:dyDescent="0.25">
      <c r="B3" s="25" t="s">
        <v>5</v>
      </c>
      <c r="C3" s="26"/>
      <c r="E3" s="26" t="s">
        <v>9</v>
      </c>
      <c r="F3" s="27"/>
      <c r="H3" s="25" t="s">
        <v>5</v>
      </c>
      <c r="I3" s="26"/>
      <c r="K3" s="26" t="s">
        <v>9</v>
      </c>
      <c r="L3" s="27"/>
      <c r="N3" s="25" t="s">
        <v>5</v>
      </c>
      <c r="O3" s="26"/>
      <c r="Q3" s="26" t="s">
        <v>9</v>
      </c>
      <c r="R3" s="27"/>
    </row>
    <row r="4" spans="2:24" x14ac:dyDescent="0.25">
      <c r="B4" s="1" t="s">
        <v>6</v>
      </c>
      <c r="C4" s="10">
        <v>2000</v>
      </c>
      <c r="E4" s="2" t="s">
        <v>10</v>
      </c>
      <c r="F4" s="3">
        <v>2.3325195320600445E-2</v>
      </c>
      <c r="H4" s="1" t="s">
        <v>6</v>
      </c>
      <c r="I4" s="11">
        <f>C4</f>
        <v>2000</v>
      </c>
      <c r="K4" s="2" t="s">
        <v>10</v>
      </c>
      <c r="L4" s="3">
        <v>5.7672859015759456E-2</v>
      </c>
      <c r="N4" s="1" t="s">
        <v>6</v>
      </c>
      <c r="O4" s="10">
        <v>1600</v>
      </c>
      <c r="Q4" s="2" t="s">
        <v>10</v>
      </c>
      <c r="R4" s="3">
        <v>7.6532859015759458E-2</v>
      </c>
    </row>
    <row r="5" spans="2:24" x14ac:dyDescent="0.25">
      <c r="B5" s="1" t="s">
        <v>7</v>
      </c>
      <c r="C5" s="10">
        <v>1750</v>
      </c>
      <c r="E5" s="2" t="s">
        <v>11</v>
      </c>
      <c r="F5" s="3">
        <v>0.08</v>
      </c>
      <c r="H5" s="1" t="s">
        <v>7</v>
      </c>
      <c r="I5" s="11">
        <f t="shared" ref="I5:I6" si="0">C5</f>
        <v>1750</v>
      </c>
      <c r="K5" s="2" t="s">
        <v>11</v>
      </c>
      <c r="L5" s="20">
        <f>F5</f>
        <v>0.08</v>
      </c>
      <c r="N5" s="1" t="s">
        <v>7</v>
      </c>
      <c r="O5" s="10">
        <v>1400</v>
      </c>
      <c r="Q5" s="2" t="s">
        <v>11</v>
      </c>
      <c r="R5" s="3">
        <v>0.28000000000000003</v>
      </c>
    </row>
    <row r="6" spans="2:24" x14ac:dyDescent="0.25">
      <c r="B6" s="1" t="s">
        <v>8</v>
      </c>
      <c r="C6" s="10">
        <v>1500</v>
      </c>
      <c r="F6" s="4"/>
      <c r="H6" s="1" t="s">
        <v>8</v>
      </c>
      <c r="I6" s="11">
        <f t="shared" si="0"/>
        <v>1500</v>
      </c>
      <c r="L6" s="4"/>
      <c r="N6" s="1" t="s">
        <v>8</v>
      </c>
      <c r="O6" s="10">
        <v>1200</v>
      </c>
      <c r="R6" s="4"/>
    </row>
    <row r="7" spans="2:24" x14ac:dyDescent="0.25">
      <c r="B7" s="5"/>
      <c r="F7" s="4"/>
      <c r="H7" s="5"/>
      <c r="L7" s="4"/>
      <c r="N7" s="5"/>
      <c r="R7" s="4"/>
      <c r="W7" s="28" t="s">
        <v>17</v>
      </c>
    </row>
    <row r="8" spans="2:24" x14ac:dyDescent="0.25">
      <c r="B8" s="6" t="s">
        <v>0</v>
      </c>
      <c r="C8" s="7" t="s">
        <v>1</v>
      </c>
      <c r="D8" s="7" t="s">
        <v>3</v>
      </c>
      <c r="E8" s="7" t="s">
        <v>2</v>
      </c>
      <c r="F8" s="8" t="s">
        <v>4</v>
      </c>
      <c r="H8" s="6" t="s">
        <v>0</v>
      </c>
      <c r="I8" s="7" t="s">
        <v>1</v>
      </c>
      <c r="J8" s="7" t="s">
        <v>3</v>
      </c>
      <c r="K8" s="7" t="s">
        <v>2</v>
      </c>
      <c r="L8" s="8" t="s">
        <v>4</v>
      </c>
      <c r="N8" s="6" t="s">
        <v>0</v>
      </c>
      <c r="O8" s="7" t="s">
        <v>1</v>
      </c>
      <c r="P8" s="7" t="s">
        <v>3</v>
      </c>
      <c r="Q8" s="7" t="s">
        <v>2</v>
      </c>
      <c r="R8" s="8" t="s">
        <v>4</v>
      </c>
    </row>
    <row r="9" spans="2:24" x14ac:dyDescent="0.25">
      <c r="B9" s="9">
        <v>22</v>
      </c>
      <c r="C9" s="10">
        <v>0</v>
      </c>
      <c r="D9" s="11">
        <f>C9*F$4</f>
        <v>0</v>
      </c>
      <c r="E9" s="11">
        <f>IF($B9&lt;35,C$4,IF($B9&lt;51,C$5,C$6))</f>
        <v>2000</v>
      </c>
      <c r="F9" s="12">
        <f>C9+D9+E9</f>
        <v>2000</v>
      </c>
      <c r="H9" s="9">
        <v>22</v>
      </c>
      <c r="I9" s="11">
        <f t="shared" ref="I9" si="1">C9</f>
        <v>0</v>
      </c>
      <c r="J9" s="11">
        <f>I9*L$4</f>
        <v>0</v>
      </c>
      <c r="K9" s="11">
        <f>IF($B9&lt;35,I$4,IF($B9&lt;51,I$5,I$6))</f>
        <v>2000</v>
      </c>
      <c r="L9" s="12">
        <f>I9+J9+K9</f>
        <v>2000</v>
      </c>
      <c r="N9" s="9">
        <v>22</v>
      </c>
      <c r="O9" s="11">
        <f t="shared" ref="O9" si="2">I9</f>
        <v>0</v>
      </c>
      <c r="P9" s="11">
        <f>O9*R$4</f>
        <v>0</v>
      </c>
      <c r="Q9" s="11">
        <f>IF($B9&lt;35,O$4,IF($B9&lt;51,O$5,O$6))</f>
        <v>1600</v>
      </c>
      <c r="R9" s="12">
        <f>O9+P9+Q9</f>
        <v>1600</v>
      </c>
    </row>
    <row r="10" spans="2:24" x14ac:dyDescent="0.25">
      <c r="B10" s="9">
        <f>1+B9</f>
        <v>23</v>
      </c>
      <c r="C10" s="11">
        <f>F9</f>
        <v>2000</v>
      </c>
      <c r="D10" s="11">
        <f t="shared" ref="D10:D47" si="3">C10*F$4</f>
        <v>46.650390641200893</v>
      </c>
      <c r="E10" s="11">
        <f t="shared" ref="E10:E47" si="4">IF($B10&lt;35,C$4,IF($B10&lt;51,C$5,C$6))</f>
        <v>2000</v>
      </c>
      <c r="F10" s="12">
        <f>C10+D10+E10</f>
        <v>4046.6503906412008</v>
      </c>
      <c r="H10" s="9">
        <f>1+H9</f>
        <v>23</v>
      </c>
      <c r="I10" s="11">
        <f>L9</f>
        <v>2000</v>
      </c>
      <c r="J10" s="11">
        <f t="shared" ref="J10:J47" si="5">I10*L$4</f>
        <v>115.34571803151891</v>
      </c>
      <c r="K10" s="11">
        <f t="shared" ref="K10:K47" si="6">IF($B10&lt;35,I$4,IF($B10&lt;51,I$5,I$6))</f>
        <v>2000</v>
      </c>
      <c r="L10" s="12">
        <f>I10+J10+K10</f>
        <v>4115.345718031519</v>
      </c>
      <c r="N10" s="9">
        <f>1+N9</f>
        <v>23</v>
      </c>
      <c r="O10" s="11">
        <f>R9</f>
        <v>1600</v>
      </c>
      <c r="P10" s="11">
        <f t="shared" ref="P10:P47" si="7">O10*R$4</f>
        <v>122.45257442521513</v>
      </c>
      <c r="Q10" s="11">
        <f t="shared" ref="Q10:Q47" si="8">IF($B10&lt;35,O$4,IF($B10&lt;51,O$5,O$6))</f>
        <v>1600</v>
      </c>
      <c r="R10" s="12">
        <f>O10+P10+Q10</f>
        <v>3322.4525744252151</v>
      </c>
      <c r="X10" s="29" t="s">
        <v>18</v>
      </c>
    </row>
    <row r="11" spans="2:24" x14ac:dyDescent="0.25">
      <c r="B11" s="9">
        <f t="shared" ref="B11:B47" si="9">1+B10</f>
        <v>24</v>
      </c>
      <c r="C11" s="11">
        <f t="shared" ref="C11:C47" si="10">F10</f>
        <v>4046.6503906412008</v>
      </c>
      <c r="D11" s="11">
        <f t="shared" si="3"/>
        <v>94.388910755890109</v>
      </c>
      <c r="E11" s="11">
        <f t="shared" si="4"/>
        <v>2000</v>
      </c>
      <c r="F11" s="12">
        <f t="shared" ref="F11:F47" si="11">C11+D11+E11</f>
        <v>6141.0393013970906</v>
      </c>
      <c r="H11" s="9">
        <f t="shared" ref="H11:H47" si="12">1+H10</f>
        <v>24</v>
      </c>
      <c r="I11" s="11">
        <f t="shared" ref="I11:I47" si="13">L10</f>
        <v>4115.345718031519</v>
      </c>
      <c r="J11" s="11">
        <f t="shared" si="5"/>
        <v>237.34375339714117</v>
      </c>
      <c r="K11" s="11">
        <f t="shared" si="6"/>
        <v>2000</v>
      </c>
      <c r="L11" s="12">
        <f t="shared" ref="L11:L47" si="14">I11+J11+K11</f>
        <v>6352.68947142866</v>
      </c>
      <c r="N11" s="9">
        <f t="shared" ref="N11:N47" si="15">1+N10</f>
        <v>24</v>
      </c>
      <c r="O11" s="11">
        <f t="shared" ref="O11:O47" si="16">R10</f>
        <v>3322.4525744252151</v>
      </c>
      <c r="P11" s="11">
        <f t="shared" si="7"/>
        <v>254.27679446503205</v>
      </c>
      <c r="Q11" s="11">
        <f t="shared" si="8"/>
        <v>1600</v>
      </c>
      <c r="R11" s="12">
        <f t="shared" ref="R11:R47" si="17">O11+P11+Q11</f>
        <v>5176.7293688902473</v>
      </c>
    </row>
    <row r="12" spans="2:24" x14ac:dyDescent="0.25">
      <c r="B12" s="9">
        <f t="shared" si="9"/>
        <v>25</v>
      </c>
      <c r="C12" s="11">
        <f t="shared" si="10"/>
        <v>6141.0393013970906</v>
      </c>
      <c r="D12" s="11">
        <f t="shared" si="3"/>
        <v>143.24094117657086</v>
      </c>
      <c r="E12" s="11">
        <f t="shared" si="4"/>
        <v>2000</v>
      </c>
      <c r="F12" s="12">
        <f t="shared" si="11"/>
        <v>8284.2802425736627</v>
      </c>
      <c r="H12" s="9">
        <f t="shared" si="12"/>
        <v>25</v>
      </c>
      <c r="I12" s="11">
        <f t="shared" si="13"/>
        <v>6352.68947142866</v>
      </c>
      <c r="J12" s="11">
        <f t="shared" si="5"/>
        <v>366.37776425660456</v>
      </c>
      <c r="K12" s="11">
        <f t="shared" si="6"/>
        <v>2000</v>
      </c>
      <c r="L12" s="12">
        <f t="shared" si="14"/>
        <v>8719.0672356852647</v>
      </c>
      <c r="N12" s="9">
        <f t="shared" si="15"/>
        <v>25</v>
      </c>
      <c r="O12" s="11">
        <f t="shared" si="16"/>
        <v>5176.7293688902473</v>
      </c>
      <c r="P12" s="11">
        <f t="shared" si="7"/>
        <v>396.18989895201872</v>
      </c>
      <c r="Q12" s="11">
        <f t="shared" si="8"/>
        <v>1600</v>
      </c>
      <c r="R12" s="12">
        <f t="shared" si="17"/>
        <v>7172.919267842266</v>
      </c>
    </row>
    <row r="13" spans="2:24" x14ac:dyDescent="0.25">
      <c r="B13" s="9">
        <f t="shared" si="9"/>
        <v>26</v>
      </c>
      <c r="C13" s="11">
        <f t="shared" si="10"/>
        <v>8284.2802425736627</v>
      </c>
      <c r="D13" s="11">
        <f t="shared" si="3"/>
        <v>193.23245474862193</v>
      </c>
      <c r="E13" s="11">
        <f t="shared" si="4"/>
        <v>2000</v>
      </c>
      <c r="F13" s="12">
        <f t="shared" si="11"/>
        <v>10477.512697322285</v>
      </c>
      <c r="H13" s="9">
        <f t="shared" si="12"/>
        <v>26</v>
      </c>
      <c r="I13" s="11">
        <f t="shared" si="13"/>
        <v>8719.0672356852647</v>
      </c>
      <c r="J13" s="11">
        <f t="shared" si="5"/>
        <v>502.85353543260379</v>
      </c>
      <c r="K13" s="11">
        <f t="shared" si="6"/>
        <v>2000</v>
      </c>
      <c r="L13" s="12">
        <f t="shared" si="14"/>
        <v>11221.920771117868</v>
      </c>
      <c r="N13" s="9">
        <f t="shared" si="15"/>
        <v>26</v>
      </c>
      <c r="O13" s="11">
        <f t="shared" si="16"/>
        <v>7172.919267842266</v>
      </c>
      <c r="P13" s="11">
        <f t="shared" si="7"/>
        <v>548.96401905719665</v>
      </c>
      <c r="Q13" s="11">
        <f t="shared" si="8"/>
        <v>1600</v>
      </c>
      <c r="R13" s="12">
        <f t="shared" si="17"/>
        <v>9321.8832868994614</v>
      </c>
      <c r="X13" s="30" t="s">
        <v>20</v>
      </c>
    </row>
    <row r="14" spans="2:24" x14ac:dyDescent="0.25">
      <c r="B14" s="9">
        <f t="shared" si="9"/>
        <v>27</v>
      </c>
      <c r="C14" s="11">
        <f t="shared" si="10"/>
        <v>10477.512697322285</v>
      </c>
      <c r="D14" s="11">
        <f t="shared" si="3"/>
        <v>244.39003013911352</v>
      </c>
      <c r="E14" s="11">
        <f t="shared" si="4"/>
        <v>2000</v>
      </c>
      <c r="F14" s="12">
        <f t="shared" si="11"/>
        <v>12721.902727461398</v>
      </c>
      <c r="H14" s="9">
        <f t="shared" si="12"/>
        <v>27</v>
      </c>
      <c r="I14" s="11">
        <f t="shared" si="13"/>
        <v>11221.920771117868</v>
      </c>
      <c r="J14" s="11">
        <f t="shared" si="5"/>
        <v>647.20025451870345</v>
      </c>
      <c r="K14" s="11">
        <f t="shared" si="6"/>
        <v>2000</v>
      </c>
      <c r="L14" s="12">
        <f t="shared" si="14"/>
        <v>13869.121025636572</v>
      </c>
      <c r="N14" s="9">
        <f t="shared" si="15"/>
        <v>27</v>
      </c>
      <c r="O14" s="11">
        <f t="shared" si="16"/>
        <v>9321.8832868994614</v>
      </c>
      <c r="P14" s="11">
        <f t="shared" si="7"/>
        <v>713.43037935764085</v>
      </c>
      <c r="Q14" s="11">
        <f t="shared" si="8"/>
        <v>1600</v>
      </c>
      <c r="R14" s="12">
        <f t="shared" si="17"/>
        <v>11635.313666257101</v>
      </c>
    </row>
    <row r="15" spans="2:24" x14ac:dyDescent="0.25">
      <c r="B15" s="9">
        <f t="shared" si="9"/>
        <v>28</v>
      </c>
      <c r="C15" s="11">
        <f t="shared" si="10"/>
        <v>12721.902727461398</v>
      </c>
      <c r="D15" s="11">
        <f t="shared" si="3"/>
        <v>296.74086596771667</v>
      </c>
      <c r="E15" s="11">
        <f t="shared" si="4"/>
        <v>2000</v>
      </c>
      <c r="F15" s="12">
        <f t="shared" si="11"/>
        <v>15018.643593429115</v>
      </c>
      <c r="H15" s="9">
        <f t="shared" si="12"/>
        <v>28</v>
      </c>
      <c r="I15" s="11">
        <f t="shared" si="13"/>
        <v>13869.121025636572</v>
      </c>
      <c r="J15" s="11">
        <f t="shared" si="5"/>
        <v>799.87186158404324</v>
      </c>
      <c r="K15" s="11">
        <f t="shared" si="6"/>
        <v>2000</v>
      </c>
      <c r="L15" s="12">
        <f t="shared" si="14"/>
        <v>16668.992887220615</v>
      </c>
      <c r="N15" s="9">
        <f t="shared" si="15"/>
        <v>28</v>
      </c>
      <c r="O15" s="11">
        <f t="shared" si="16"/>
        <v>11635.313666257101</v>
      </c>
      <c r="P15" s="11">
        <f t="shared" si="7"/>
        <v>890.48382042379399</v>
      </c>
      <c r="Q15" s="11">
        <f t="shared" si="8"/>
        <v>1600</v>
      </c>
      <c r="R15" s="12">
        <f t="shared" si="17"/>
        <v>14125.797486680895</v>
      </c>
    </row>
    <row r="16" spans="2:24" x14ac:dyDescent="0.25">
      <c r="B16" s="9">
        <f t="shared" si="9"/>
        <v>29</v>
      </c>
      <c r="C16" s="11">
        <f t="shared" si="10"/>
        <v>15018.643593429115</v>
      </c>
      <c r="D16" s="11">
        <f t="shared" si="3"/>
        <v>350.31279526721863</v>
      </c>
      <c r="E16" s="11">
        <f t="shared" si="4"/>
        <v>2000</v>
      </c>
      <c r="F16" s="12">
        <f t="shared" si="11"/>
        <v>17368.956388696333</v>
      </c>
      <c r="H16" s="9">
        <f t="shared" si="12"/>
        <v>29</v>
      </c>
      <c r="I16" s="11">
        <f t="shared" si="13"/>
        <v>16668.992887220615</v>
      </c>
      <c r="J16" s="11">
        <f t="shared" si="5"/>
        <v>961.34847671937166</v>
      </c>
      <c r="K16" s="11">
        <f t="shared" si="6"/>
        <v>2000</v>
      </c>
      <c r="L16" s="12">
        <f t="shared" si="14"/>
        <v>19630.341363939988</v>
      </c>
      <c r="N16" s="9">
        <f t="shared" si="15"/>
        <v>29</v>
      </c>
      <c r="O16" s="11">
        <f t="shared" si="16"/>
        <v>14125.797486680895</v>
      </c>
      <c r="P16" s="11">
        <f t="shared" si="7"/>
        <v>1081.0876675333182</v>
      </c>
      <c r="Q16" s="11">
        <f t="shared" si="8"/>
        <v>1600</v>
      </c>
      <c r="R16" s="12">
        <f t="shared" si="17"/>
        <v>16806.885154214215</v>
      </c>
      <c r="X16" s="30" t="s">
        <v>19</v>
      </c>
    </row>
    <row r="17" spans="2:18" x14ac:dyDescent="0.25">
      <c r="B17" s="9">
        <f t="shared" si="9"/>
        <v>30</v>
      </c>
      <c r="C17" s="11">
        <f t="shared" si="10"/>
        <v>17368.956388696333</v>
      </c>
      <c r="D17" s="11">
        <f t="shared" si="3"/>
        <v>405.13430028133291</v>
      </c>
      <c r="E17" s="11">
        <f t="shared" si="4"/>
        <v>2000</v>
      </c>
      <c r="F17" s="12">
        <f t="shared" si="11"/>
        <v>19774.090688977667</v>
      </c>
      <c r="H17" s="9">
        <f t="shared" si="12"/>
        <v>30</v>
      </c>
      <c r="I17" s="11">
        <f t="shared" si="13"/>
        <v>19630.341363939988</v>
      </c>
      <c r="J17" s="11">
        <f t="shared" si="5"/>
        <v>1132.1379099137421</v>
      </c>
      <c r="K17" s="11">
        <f t="shared" si="6"/>
        <v>2000</v>
      </c>
      <c r="L17" s="12">
        <f t="shared" si="14"/>
        <v>22762.479273853729</v>
      </c>
      <c r="N17" s="9">
        <f t="shared" si="15"/>
        <v>30</v>
      </c>
      <c r="O17" s="11">
        <f t="shared" si="16"/>
        <v>16806.885154214215</v>
      </c>
      <c r="P17" s="11">
        <f t="shared" si="7"/>
        <v>1286.2789720015371</v>
      </c>
      <c r="Q17" s="11">
        <f t="shared" si="8"/>
        <v>1600</v>
      </c>
      <c r="R17" s="12">
        <f t="shared" si="17"/>
        <v>19693.16412621575</v>
      </c>
    </row>
    <row r="18" spans="2:18" x14ac:dyDescent="0.25">
      <c r="B18" s="9">
        <f t="shared" si="9"/>
        <v>31</v>
      </c>
      <c r="C18" s="11">
        <f t="shared" si="10"/>
        <v>19774.090688977667</v>
      </c>
      <c r="D18" s="11">
        <f t="shared" si="3"/>
        <v>461.23452760767071</v>
      </c>
      <c r="E18" s="11">
        <f t="shared" si="4"/>
        <v>2000</v>
      </c>
      <c r="F18" s="12">
        <f t="shared" si="11"/>
        <v>22235.325216585337</v>
      </c>
      <c r="H18" s="9">
        <f t="shared" si="12"/>
        <v>31</v>
      </c>
      <c r="I18" s="11">
        <f t="shared" si="13"/>
        <v>22762.479273853729</v>
      </c>
      <c r="J18" s="11">
        <f t="shared" si="5"/>
        <v>1312.7772580101127</v>
      </c>
      <c r="K18" s="11">
        <f t="shared" si="6"/>
        <v>2000</v>
      </c>
      <c r="L18" s="12">
        <f t="shared" si="14"/>
        <v>26075.256531863841</v>
      </c>
      <c r="N18" s="9">
        <f t="shared" si="15"/>
        <v>31</v>
      </c>
      <c r="O18" s="11">
        <f t="shared" si="16"/>
        <v>19693.16412621575</v>
      </c>
      <c r="P18" s="11">
        <f t="shared" si="7"/>
        <v>1507.1741536458817</v>
      </c>
      <c r="Q18" s="11">
        <f t="shared" si="8"/>
        <v>1600</v>
      </c>
      <c r="R18" s="12">
        <f t="shared" si="17"/>
        <v>22800.338279861633</v>
      </c>
    </row>
    <row r="19" spans="2:18" x14ac:dyDescent="0.25">
      <c r="B19" s="9">
        <f t="shared" si="9"/>
        <v>32</v>
      </c>
      <c r="C19" s="11">
        <f t="shared" si="10"/>
        <v>22235.325216585337</v>
      </c>
      <c r="D19" s="11">
        <f t="shared" si="3"/>
        <v>518.64330369392542</v>
      </c>
      <c r="E19" s="11">
        <f t="shared" si="4"/>
        <v>2000</v>
      </c>
      <c r="F19" s="12">
        <f t="shared" si="11"/>
        <v>24753.968520279264</v>
      </c>
      <c r="H19" s="9">
        <f t="shared" si="12"/>
        <v>32</v>
      </c>
      <c r="I19" s="11">
        <f t="shared" si="13"/>
        <v>26075.256531863841</v>
      </c>
      <c r="J19" s="11">
        <f t="shared" si="5"/>
        <v>1503.8345937619442</v>
      </c>
      <c r="K19" s="11">
        <f t="shared" si="6"/>
        <v>2000</v>
      </c>
      <c r="L19" s="12">
        <f t="shared" si="14"/>
        <v>29579.091125625786</v>
      </c>
      <c r="N19" s="9">
        <f t="shared" si="15"/>
        <v>32</v>
      </c>
      <c r="O19" s="11">
        <f t="shared" si="16"/>
        <v>22800.338279861633</v>
      </c>
      <c r="P19" s="11">
        <f t="shared" si="7"/>
        <v>1744.9750750842738</v>
      </c>
      <c r="Q19" s="11">
        <f t="shared" si="8"/>
        <v>1600</v>
      </c>
      <c r="R19" s="12">
        <f t="shared" si="17"/>
        <v>26145.313354945905</v>
      </c>
    </row>
    <row r="20" spans="2:18" x14ac:dyDescent="0.25">
      <c r="B20" s="9">
        <f t="shared" si="9"/>
        <v>33</v>
      </c>
      <c r="C20" s="11">
        <f t="shared" si="10"/>
        <v>24753.968520279264</v>
      </c>
      <c r="D20" s="11">
        <f t="shared" si="3"/>
        <v>577.3911506955086</v>
      </c>
      <c r="E20" s="11">
        <f t="shared" si="4"/>
        <v>2000</v>
      </c>
      <c r="F20" s="12">
        <f t="shared" si="11"/>
        <v>27331.359670974773</v>
      </c>
      <c r="H20" s="9">
        <f t="shared" si="12"/>
        <v>33</v>
      </c>
      <c r="I20" s="11">
        <f t="shared" si="13"/>
        <v>29579.091125625786</v>
      </c>
      <c r="J20" s="11">
        <f t="shared" si="5"/>
        <v>1705.9107523025177</v>
      </c>
      <c r="K20" s="11">
        <f t="shared" si="6"/>
        <v>2000</v>
      </c>
      <c r="L20" s="12">
        <f t="shared" si="14"/>
        <v>33285.001877928305</v>
      </c>
      <c r="N20" s="9">
        <f t="shared" si="15"/>
        <v>33</v>
      </c>
      <c r="O20" s="11">
        <f t="shared" si="16"/>
        <v>26145.313354945905</v>
      </c>
      <c r="P20" s="11">
        <f t="shared" si="7"/>
        <v>2000.9755809169278</v>
      </c>
      <c r="Q20" s="11">
        <f t="shared" si="8"/>
        <v>1600</v>
      </c>
      <c r="R20" s="12">
        <f t="shared" si="17"/>
        <v>29746.288935862834</v>
      </c>
    </row>
    <row r="21" spans="2:18" x14ac:dyDescent="0.25">
      <c r="B21" s="9">
        <f t="shared" si="9"/>
        <v>34</v>
      </c>
      <c r="C21" s="11">
        <f t="shared" si="10"/>
        <v>27331.359670974773</v>
      </c>
      <c r="D21" s="11">
        <f t="shared" si="3"/>
        <v>637.50930270306844</v>
      </c>
      <c r="E21" s="11">
        <f t="shared" si="4"/>
        <v>2000</v>
      </c>
      <c r="F21" s="12">
        <f t="shared" si="11"/>
        <v>29968.86897367784</v>
      </c>
      <c r="H21" s="9">
        <f t="shared" si="12"/>
        <v>34</v>
      </c>
      <c r="I21" s="11">
        <f t="shared" si="13"/>
        <v>33285.001877928305</v>
      </c>
      <c r="J21" s="11">
        <f t="shared" si="5"/>
        <v>1919.641220645048</v>
      </c>
      <c r="K21" s="11">
        <f t="shared" si="6"/>
        <v>2000</v>
      </c>
      <c r="L21" s="12">
        <f t="shared" si="14"/>
        <v>37204.643098573353</v>
      </c>
      <c r="N21" s="9">
        <f t="shared" si="15"/>
        <v>34</v>
      </c>
      <c r="O21" s="11">
        <f t="shared" si="16"/>
        <v>29746.288935862834</v>
      </c>
      <c r="P21" s="11">
        <f t="shared" si="7"/>
        <v>2276.5685373704359</v>
      </c>
      <c r="Q21" s="11">
        <f t="shared" si="8"/>
        <v>1600</v>
      </c>
      <c r="R21" s="12">
        <f t="shared" si="17"/>
        <v>33622.857473233271</v>
      </c>
    </row>
    <row r="22" spans="2:18" x14ac:dyDescent="0.25">
      <c r="B22" s="9">
        <f t="shared" si="9"/>
        <v>35</v>
      </c>
      <c r="C22" s="11">
        <f t="shared" si="10"/>
        <v>29968.86897367784</v>
      </c>
      <c r="D22" s="11">
        <f t="shared" si="3"/>
        <v>699.02972234851825</v>
      </c>
      <c r="E22" s="11">
        <f t="shared" si="4"/>
        <v>1750</v>
      </c>
      <c r="F22" s="12">
        <f t="shared" si="11"/>
        <v>32417.898696026357</v>
      </c>
      <c r="H22" s="9">
        <f t="shared" si="12"/>
        <v>35</v>
      </c>
      <c r="I22" s="11">
        <f t="shared" si="13"/>
        <v>37204.643098573353</v>
      </c>
      <c r="J22" s="11">
        <f t="shared" si="5"/>
        <v>2145.6981361556691</v>
      </c>
      <c r="K22" s="11">
        <f t="shared" si="6"/>
        <v>1750</v>
      </c>
      <c r="L22" s="12">
        <f t="shared" si="14"/>
        <v>41100.341234729021</v>
      </c>
      <c r="N22" s="9">
        <f t="shared" si="15"/>
        <v>35</v>
      </c>
      <c r="O22" s="11">
        <f t="shared" si="16"/>
        <v>33622.857473233271</v>
      </c>
      <c r="P22" s="11">
        <f t="shared" si="7"/>
        <v>2573.2534107059364</v>
      </c>
      <c r="Q22" s="11">
        <f t="shared" si="8"/>
        <v>1400</v>
      </c>
      <c r="R22" s="12">
        <f t="shared" si="17"/>
        <v>37596.110883939211</v>
      </c>
    </row>
    <row r="23" spans="2:18" x14ac:dyDescent="0.25">
      <c r="B23" s="9">
        <f t="shared" si="9"/>
        <v>36</v>
      </c>
      <c r="C23" s="11">
        <f t="shared" si="10"/>
        <v>32417.898696026357</v>
      </c>
      <c r="D23" s="11">
        <f t="shared" si="3"/>
        <v>756.15381896825329</v>
      </c>
      <c r="E23" s="11">
        <f t="shared" si="4"/>
        <v>1750</v>
      </c>
      <c r="F23" s="12">
        <f t="shared" si="11"/>
        <v>34924.052514994612</v>
      </c>
      <c r="H23" s="9">
        <f t="shared" si="12"/>
        <v>36</v>
      </c>
      <c r="I23" s="11">
        <f t="shared" si="13"/>
        <v>41100.341234729021</v>
      </c>
      <c r="J23" s="11">
        <f t="shared" si="5"/>
        <v>2370.3741855301319</v>
      </c>
      <c r="K23" s="11">
        <f t="shared" si="6"/>
        <v>1750</v>
      </c>
      <c r="L23" s="12">
        <f t="shared" si="14"/>
        <v>45220.715420259156</v>
      </c>
      <c r="N23" s="9">
        <f t="shared" si="15"/>
        <v>36</v>
      </c>
      <c r="O23" s="11">
        <f t="shared" si="16"/>
        <v>37596.110883939211</v>
      </c>
      <c r="P23" s="11">
        <f t="shared" si="7"/>
        <v>2877.3378538213792</v>
      </c>
      <c r="Q23" s="11">
        <f t="shared" si="8"/>
        <v>1400</v>
      </c>
      <c r="R23" s="12">
        <f t="shared" si="17"/>
        <v>41873.448737760591</v>
      </c>
    </row>
    <row r="24" spans="2:18" x14ac:dyDescent="0.25">
      <c r="B24" s="9">
        <f t="shared" si="9"/>
        <v>37</v>
      </c>
      <c r="C24" s="11">
        <f t="shared" si="10"/>
        <v>34924.052514994612</v>
      </c>
      <c r="D24" s="11">
        <f t="shared" si="3"/>
        <v>814.6103462991565</v>
      </c>
      <c r="E24" s="11">
        <f t="shared" si="4"/>
        <v>1750</v>
      </c>
      <c r="F24" s="12">
        <f t="shared" si="11"/>
        <v>37488.662861293771</v>
      </c>
      <c r="H24" s="9">
        <f t="shared" si="12"/>
        <v>37</v>
      </c>
      <c r="I24" s="11">
        <f t="shared" si="13"/>
        <v>45220.715420259156</v>
      </c>
      <c r="J24" s="11">
        <f t="shared" si="5"/>
        <v>2608.0079450243861</v>
      </c>
      <c r="K24" s="11">
        <f t="shared" si="6"/>
        <v>1750</v>
      </c>
      <c r="L24" s="12">
        <f t="shared" si="14"/>
        <v>49578.723365283542</v>
      </c>
      <c r="N24" s="9">
        <f t="shared" si="15"/>
        <v>37</v>
      </c>
      <c r="O24" s="11">
        <f t="shared" si="16"/>
        <v>41873.448737760591</v>
      </c>
      <c r="P24" s="11">
        <f t="shared" si="7"/>
        <v>3204.6947487506623</v>
      </c>
      <c r="Q24" s="11">
        <f t="shared" si="8"/>
        <v>1400</v>
      </c>
      <c r="R24" s="12">
        <f t="shared" si="17"/>
        <v>46478.143486511253</v>
      </c>
    </row>
    <row r="25" spans="2:18" x14ac:dyDescent="0.25">
      <c r="B25" s="9">
        <f t="shared" si="9"/>
        <v>38</v>
      </c>
      <c r="C25" s="11">
        <f t="shared" si="10"/>
        <v>37488.662861293771</v>
      </c>
      <c r="D25" s="11">
        <f t="shared" si="3"/>
        <v>874.4303835478172</v>
      </c>
      <c r="E25" s="11">
        <f t="shared" si="4"/>
        <v>1750</v>
      </c>
      <c r="F25" s="12">
        <f t="shared" si="11"/>
        <v>40113.093244841592</v>
      </c>
      <c r="H25" s="9">
        <f t="shared" si="12"/>
        <v>38</v>
      </c>
      <c r="I25" s="11">
        <f t="shared" si="13"/>
        <v>49578.723365283542</v>
      </c>
      <c r="J25" s="11">
        <f t="shared" si="5"/>
        <v>2859.3467228273371</v>
      </c>
      <c r="K25" s="11">
        <f t="shared" si="6"/>
        <v>1750</v>
      </c>
      <c r="L25" s="12">
        <f t="shared" si="14"/>
        <v>54188.070088110879</v>
      </c>
      <c r="N25" s="9">
        <f t="shared" si="15"/>
        <v>38</v>
      </c>
      <c r="O25" s="11">
        <f t="shared" si="16"/>
        <v>46478.143486511253</v>
      </c>
      <c r="P25" s="11">
        <f t="shared" si="7"/>
        <v>3557.1052027674045</v>
      </c>
      <c r="Q25" s="11">
        <f t="shared" si="8"/>
        <v>1400</v>
      </c>
      <c r="R25" s="12">
        <f t="shared" si="17"/>
        <v>51435.248689278655</v>
      </c>
    </row>
    <row r="26" spans="2:18" x14ac:dyDescent="0.25">
      <c r="B26" s="9">
        <f t="shared" si="9"/>
        <v>39</v>
      </c>
      <c r="C26" s="11">
        <f t="shared" si="10"/>
        <v>40113.093244841592</v>
      </c>
      <c r="D26" s="11">
        <f t="shared" si="3"/>
        <v>935.64573484938842</v>
      </c>
      <c r="E26" s="11">
        <f t="shared" si="4"/>
        <v>1750</v>
      </c>
      <c r="F26" s="12">
        <f t="shared" si="11"/>
        <v>42798.738979690977</v>
      </c>
      <c r="H26" s="9">
        <f t="shared" si="12"/>
        <v>39</v>
      </c>
      <c r="I26" s="11">
        <f t="shared" si="13"/>
        <v>54188.070088110879</v>
      </c>
      <c r="J26" s="11">
        <f t="shared" si="5"/>
        <v>3125.1809265277107</v>
      </c>
      <c r="K26" s="11">
        <f t="shared" si="6"/>
        <v>1750</v>
      </c>
      <c r="L26" s="12">
        <f t="shared" si="14"/>
        <v>59063.25101463859</v>
      </c>
      <c r="N26" s="9">
        <f t="shared" si="15"/>
        <v>39</v>
      </c>
      <c r="O26" s="11">
        <f t="shared" si="16"/>
        <v>51435.248689278655</v>
      </c>
      <c r="P26" s="11">
        <f t="shared" si="7"/>
        <v>3936.4866363770898</v>
      </c>
      <c r="Q26" s="11">
        <f t="shared" si="8"/>
        <v>1400</v>
      </c>
      <c r="R26" s="12">
        <f t="shared" si="17"/>
        <v>56771.735325655747</v>
      </c>
    </row>
    <row r="27" spans="2:18" x14ac:dyDescent="0.25">
      <c r="B27" s="9">
        <f t="shared" si="9"/>
        <v>40</v>
      </c>
      <c r="C27" s="11">
        <f t="shared" si="10"/>
        <v>42798.738979690977</v>
      </c>
      <c r="D27" s="11">
        <f t="shared" si="3"/>
        <v>998.28894617668789</v>
      </c>
      <c r="E27" s="11">
        <f t="shared" si="4"/>
        <v>1750</v>
      </c>
      <c r="F27" s="12">
        <f t="shared" si="11"/>
        <v>45547.027925867667</v>
      </c>
      <c r="H27" s="9">
        <f t="shared" si="12"/>
        <v>40</v>
      </c>
      <c r="I27" s="11">
        <f t="shared" si="13"/>
        <v>59063.25101463859</v>
      </c>
      <c r="J27" s="11">
        <f t="shared" si="5"/>
        <v>3406.346548779663</v>
      </c>
      <c r="K27" s="11">
        <f t="shared" si="6"/>
        <v>1750</v>
      </c>
      <c r="L27" s="12">
        <f t="shared" si="14"/>
        <v>64219.597563418254</v>
      </c>
      <c r="N27" s="9">
        <f t="shared" si="15"/>
        <v>40</v>
      </c>
      <c r="O27" s="11">
        <f t="shared" si="16"/>
        <v>56771.735325655747</v>
      </c>
      <c r="P27" s="11">
        <f t="shared" si="7"/>
        <v>4344.9032157584224</v>
      </c>
      <c r="Q27" s="11">
        <f t="shared" si="8"/>
        <v>1400</v>
      </c>
      <c r="R27" s="12">
        <f t="shared" si="17"/>
        <v>62516.63854141417</v>
      </c>
    </row>
    <row r="28" spans="2:18" x14ac:dyDescent="0.25">
      <c r="B28" s="9">
        <f t="shared" si="9"/>
        <v>41</v>
      </c>
      <c r="C28" s="11">
        <f t="shared" si="10"/>
        <v>45547.027925867667</v>
      </c>
      <c r="D28" s="11">
        <f t="shared" si="3"/>
        <v>1062.3933226437064</v>
      </c>
      <c r="E28" s="11">
        <f t="shared" si="4"/>
        <v>1750</v>
      </c>
      <c r="F28" s="12">
        <f t="shared" si="11"/>
        <v>48359.421248511375</v>
      </c>
      <c r="H28" s="9">
        <f t="shared" si="12"/>
        <v>41</v>
      </c>
      <c r="I28" s="11">
        <f t="shared" si="13"/>
        <v>64219.597563418254</v>
      </c>
      <c r="J28" s="11">
        <f t="shared" si="5"/>
        <v>3703.7277963238303</v>
      </c>
      <c r="K28" s="11">
        <f t="shared" si="6"/>
        <v>1750</v>
      </c>
      <c r="L28" s="12">
        <f t="shared" si="14"/>
        <v>69673.325359742084</v>
      </c>
      <c r="N28" s="9">
        <f t="shared" si="15"/>
        <v>41</v>
      </c>
      <c r="O28" s="11">
        <f t="shared" si="16"/>
        <v>62516.63854141417</v>
      </c>
      <c r="P28" s="11">
        <f t="shared" si="7"/>
        <v>4784.577083629245</v>
      </c>
      <c r="Q28" s="11">
        <f t="shared" si="8"/>
        <v>1400</v>
      </c>
      <c r="R28" s="12">
        <f t="shared" si="17"/>
        <v>68701.21562504342</v>
      </c>
    </row>
    <row r="29" spans="2:18" x14ac:dyDescent="0.25">
      <c r="B29" s="9">
        <f t="shared" si="9"/>
        <v>42</v>
      </c>
      <c r="C29" s="11">
        <f t="shared" si="10"/>
        <v>48359.421248511375</v>
      </c>
      <c r="D29" s="11">
        <f t="shared" si="3"/>
        <v>1127.9929462127234</v>
      </c>
      <c r="E29" s="11">
        <f t="shared" si="4"/>
        <v>1750</v>
      </c>
      <c r="F29" s="12">
        <f t="shared" si="11"/>
        <v>51237.414194724101</v>
      </c>
      <c r="H29" s="9">
        <f t="shared" si="12"/>
        <v>42</v>
      </c>
      <c r="I29" s="11">
        <f t="shared" si="13"/>
        <v>69673.325359742084</v>
      </c>
      <c r="J29" s="11">
        <f t="shared" si="5"/>
        <v>4018.2598706315434</v>
      </c>
      <c r="K29" s="11">
        <f t="shared" si="6"/>
        <v>1750</v>
      </c>
      <c r="L29" s="12">
        <f t="shared" si="14"/>
        <v>75441.585230373632</v>
      </c>
      <c r="N29" s="9">
        <f t="shared" si="15"/>
        <v>42</v>
      </c>
      <c r="O29" s="11">
        <f t="shared" si="16"/>
        <v>68701.21562504342</v>
      </c>
      <c r="P29" s="11">
        <f t="shared" si="7"/>
        <v>5257.9004496427387</v>
      </c>
      <c r="Q29" s="11">
        <f t="shared" si="8"/>
        <v>1400</v>
      </c>
      <c r="R29" s="12">
        <f t="shared" si="17"/>
        <v>75359.116074686157</v>
      </c>
    </row>
    <row r="30" spans="2:18" x14ac:dyDescent="0.25">
      <c r="B30" s="9">
        <f t="shared" si="9"/>
        <v>43</v>
      </c>
      <c r="C30" s="11">
        <f t="shared" si="10"/>
        <v>51237.414194724101</v>
      </c>
      <c r="D30" s="11">
        <f t="shared" si="3"/>
        <v>1195.1226938144455</v>
      </c>
      <c r="E30" s="11">
        <f t="shared" si="4"/>
        <v>1750</v>
      </c>
      <c r="F30" s="12">
        <f t="shared" si="11"/>
        <v>54182.536888538547</v>
      </c>
      <c r="H30" s="9">
        <f t="shared" si="12"/>
        <v>43</v>
      </c>
      <c r="I30" s="11">
        <f t="shared" si="13"/>
        <v>75441.585230373632</v>
      </c>
      <c r="J30" s="11">
        <f t="shared" si="5"/>
        <v>4350.9319089167393</v>
      </c>
      <c r="K30" s="11">
        <f t="shared" si="6"/>
        <v>1750</v>
      </c>
      <c r="L30" s="12">
        <f t="shared" si="14"/>
        <v>81542.517139290372</v>
      </c>
      <c r="N30" s="9">
        <f t="shared" si="15"/>
        <v>43</v>
      </c>
      <c r="O30" s="11">
        <f t="shared" si="16"/>
        <v>75359.116074686157</v>
      </c>
      <c r="P30" s="11">
        <f t="shared" si="7"/>
        <v>5767.4486060962081</v>
      </c>
      <c r="Q30" s="11">
        <f t="shared" si="8"/>
        <v>1400</v>
      </c>
      <c r="R30" s="12">
        <f t="shared" si="17"/>
        <v>82526.564680782365</v>
      </c>
    </row>
    <row r="31" spans="2:18" x14ac:dyDescent="0.25">
      <c r="B31" s="9">
        <f t="shared" si="9"/>
        <v>44</v>
      </c>
      <c r="C31" s="11">
        <f t="shared" si="10"/>
        <v>54182.536888538547</v>
      </c>
      <c r="D31" s="11">
        <f t="shared" si="3"/>
        <v>1263.8182558908004</v>
      </c>
      <c r="E31" s="11">
        <f t="shared" si="4"/>
        <v>1750</v>
      </c>
      <c r="F31" s="12">
        <f t="shared" si="11"/>
        <v>57196.355144429348</v>
      </c>
      <c r="H31" s="9">
        <f t="shared" si="12"/>
        <v>44</v>
      </c>
      <c r="I31" s="11">
        <f t="shared" si="13"/>
        <v>81542.517139290372</v>
      </c>
      <c r="J31" s="11">
        <f t="shared" si="5"/>
        <v>4702.790094764443</v>
      </c>
      <c r="K31" s="11">
        <f t="shared" si="6"/>
        <v>1750</v>
      </c>
      <c r="L31" s="12">
        <f t="shared" si="14"/>
        <v>87995.30723405481</v>
      </c>
      <c r="N31" s="9">
        <f t="shared" si="15"/>
        <v>44</v>
      </c>
      <c r="O31" s="11">
        <f t="shared" si="16"/>
        <v>82526.564680782365</v>
      </c>
      <c r="P31" s="11">
        <f t="shared" si="7"/>
        <v>6315.9939397692706</v>
      </c>
      <c r="Q31" s="11">
        <f t="shared" si="8"/>
        <v>1400</v>
      </c>
      <c r="R31" s="12">
        <f t="shared" si="17"/>
        <v>90242.55862055163</v>
      </c>
    </row>
    <row r="32" spans="2:18" x14ac:dyDescent="0.25">
      <c r="B32" s="9">
        <f t="shared" si="9"/>
        <v>45</v>
      </c>
      <c r="C32" s="11">
        <f t="shared" si="10"/>
        <v>57196.355144429348</v>
      </c>
      <c r="D32" s="11">
        <f t="shared" si="3"/>
        <v>1334.1161553702445</v>
      </c>
      <c r="E32" s="11">
        <f t="shared" si="4"/>
        <v>1750</v>
      </c>
      <c r="F32" s="12">
        <f t="shared" si="11"/>
        <v>60280.471299799596</v>
      </c>
      <c r="H32" s="9">
        <f t="shared" si="12"/>
        <v>45</v>
      </c>
      <c r="I32" s="11">
        <f t="shared" si="13"/>
        <v>87995.30723405481</v>
      </c>
      <c r="J32" s="11">
        <f t="shared" si="5"/>
        <v>5074.9409481580815</v>
      </c>
      <c r="K32" s="11">
        <f t="shared" si="6"/>
        <v>1750</v>
      </c>
      <c r="L32" s="12">
        <f t="shared" si="14"/>
        <v>94820.24818221289</v>
      </c>
      <c r="N32" s="9">
        <f t="shared" si="15"/>
        <v>45</v>
      </c>
      <c r="O32" s="11">
        <f t="shared" si="16"/>
        <v>90242.55862055163</v>
      </c>
      <c r="P32" s="11">
        <f t="shared" si="7"/>
        <v>6906.5210161280866</v>
      </c>
      <c r="Q32" s="11">
        <f t="shared" si="8"/>
        <v>1400</v>
      </c>
      <c r="R32" s="12">
        <f t="shared" si="17"/>
        <v>98549.079636679715</v>
      </c>
    </row>
    <row r="33" spans="2:18" x14ac:dyDescent="0.25">
      <c r="B33" s="9">
        <f t="shared" si="9"/>
        <v>46</v>
      </c>
      <c r="C33" s="11">
        <f t="shared" si="10"/>
        <v>60280.471299799596</v>
      </c>
      <c r="D33" s="11">
        <f t="shared" si="3"/>
        <v>1406.053767085675</v>
      </c>
      <c r="E33" s="11">
        <f t="shared" si="4"/>
        <v>1750</v>
      </c>
      <c r="F33" s="12">
        <f t="shared" si="11"/>
        <v>63436.525066885268</v>
      </c>
      <c r="H33" s="9">
        <f t="shared" si="12"/>
        <v>46</v>
      </c>
      <c r="I33" s="11">
        <f t="shared" si="13"/>
        <v>94820.24818221289</v>
      </c>
      <c r="J33" s="11">
        <f t="shared" si="5"/>
        <v>5468.5548052520862</v>
      </c>
      <c r="K33" s="11">
        <f t="shared" si="6"/>
        <v>1750</v>
      </c>
      <c r="L33" s="12">
        <f t="shared" si="14"/>
        <v>102038.80298746498</v>
      </c>
      <c r="N33" s="9">
        <f t="shared" si="15"/>
        <v>46</v>
      </c>
      <c r="O33" s="11">
        <f t="shared" si="16"/>
        <v>98549.079636679715</v>
      </c>
      <c r="P33" s="11">
        <f t="shared" si="7"/>
        <v>7542.2428179668595</v>
      </c>
      <c r="Q33" s="11">
        <f t="shared" si="8"/>
        <v>1400</v>
      </c>
      <c r="R33" s="12">
        <f t="shared" si="17"/>
        <v>107491.32245464658</v>
      </c>
    </row>
    <row r="34" spans="2:18" x14ac:dyDescent="0.25">
      <c r="B34" s="9">
        <f t="shared" si="9"/>
        <v>47</v>
      </c>
      <c r="C34" s="11">
        <f t="shared" si="10"/>
        <v>63436.525066885268</v>
      </c>
      <c r="D34" s="11">
        <f t="shared" si="3"/>
        <v>1479.6693376452652</v>
      </c>
      <c r="E34" s="11">
        <f t="shared" si="4"/>
        <v>1750</v>
      </c>
      <c r="F34" s="12">
        <f t="shared" si="11"/>
        <v>66666.194404530543</v>
      </c>
      <c r="H34" s="9">
        <f t="shared" si="12"/>
        <v>47</v>
      </c>
      <c r="I34" s="11">
        <f t="shared" si="13"/>
        <v>102038.80298746498</v>
      </c>
      <c r="J34" s="11">
        <f t="shared" si="5"/>
        <v>5884.8694988329225</v>
      </c>
      <c r="K34" s="11">
        <f t="shared" si="6"/>
        <v>1750</v>
      </c>
      <c r="L34" s="12">
        <f t="shared" si="14"/>
        <v>109673.6724862979</v>
      </c>
      <c r="N34" s="9">
        <f t="shared" si="15"/>
        <v>47</v>
      </c>
      <c r="O34" s="11">
        <f t="shared" si="16"/>
        <v>107491.32245464658</v>
      </c>
      <c r="P34" s="11">
        <f t="shared" si="7"/>
        <v>8226.6182268390057</v>
      </c>
      <c r="Q34" s="11">
        <f t="shared" si="8"/>
        <v>1400</v>
      </c>
      <c r="R34" s="12">
        <f t="shared" si="17"/>
        <v>117117.94068148559</v>
      </c>
    </row>
    <row r="35" spans="2:18" x14ac:dyDescent="0.25">
      <c r="B35" s="9">
        <f t="shared" si="9"/>
        <v>48</v>
      </c>
      <c r="C35" s="11">
        <f t="shared" si="10"/>
        <v>66666.194404530543</v>
      </c>
      <c r="D35" s="11">
        <f t="shared" si="3"/>
        <v>1555.0020057667955</v>
      </c>
      <c r="E35" s="11">
        <f t="shared" si="4"/>
        <v>1750</v>
      </c>
      <c r="F35" s="12">
        <f t="shared" si="11"/>
        <v>69971.196410297343</v>
      </c>
      <c r="H35" s="9">
        <f t="shared" si="12"/>
        <v>48</v>
      </c>
      <c r="I35" s="11">
        <f t="shared" si="13"/>
        <v>109673.6724862979</v>
      </c>
      <c r="J35" s="11">
        <f t="shared" si="5"/>
        <v>6325.1942510428362</v>
      </c>
      <c r="K35" s="11">
        <f t="shared" si="6"/>
        <v>1750</v>
      </c>
      <c r="L35" s="12">
        <f t="shared" si="14"/>
        <v>117748.86673734074</v>
      </c>
      <c r="N35" s="9">
        <f t="shared" si="15"/>
        <v>48</v>
      </c>
      <c r="O35" s="11">
        <f t="shared" si="16"/>
        <v>117117.94068148559</v>
      </c>
      <c r="P35" s="11">
        <f t="shared" si="7"/>
        <v>8963.3708423922162</v>
      </c>
      <c r="Q35" s="11">
        <f t="shared" si="8"/>
        <v>1400</v>
      </c>
      <c r="R35" s="12">
        <f t="shared" si="17"/>
        <v>127481.31152387781</v>
      </c>
    </row>
    <row r="36" spans="2:18" x14ac:dyDescent="0.25">
      <c r="B36" s="9">
        <f t="shared" si="9"/>
        <v>49</v>
      </c>
      <c r="C36" s="11">
        <f t="shared" si="10"/>
        <v>69971.196410297343</v>
      </c>
      <c r="D36" s="11">
        <f t="shared" si="3"/>
        <v>1632.0918230862824</v>
      </c>
      <c r="E36" s="11">
        <f t="shared" si="4"/>
        <v>1750</v>
      </c>
      <c r="F36" s="12">
        <f t="shared" si="11"/>
        <v>73353.288233383631</v>
      </c>
      <c r="H36" s="9">
        <f t="shared" si="12"/>
        <v>49</v>
      </c>
      <c r="I36" s="11">
        <f t="shared" si="13"/>
        <v>117748.86673734074</v>
      </c>
      <c r="J36" s="11">
        <f t="shared" si="5"/>
        <v>6790.9137906081005</v>
      </c>
      <c r="K36" s="11">
        <f t="shared" si="6"/>
        <v>1750</v>
      </c>
      <c r="L36" s="12">
        <f t="shared" si="14"/>
        <v>126289.78052794884</v>
      </c>
      <c r="N36" s="9">
        <f t="shared" si="15"/>
        <v>49</v>
      </c>
      <c r="O36" s="11">
        <f t="shared" si="16"/>
        <v>127481.31152387781</v>
      </c>
      <c r="P36" s="11">
        <f t="shared" si="7"/>
        <v>9756.5092420010515</v>
      </c>
      <c r="Q36" s="11">
        <f t="shared" si="8"/>
        <v>1400</v>
      </c>
      <c r="R36" s="12">
        <f t="shared" si="17"/>
        <v>138637.82076587886</v>
      </c>
    </row>
    <row r="37" spans="2:18" x14ac:dyDescent="0.25">
      <c r="B37" s="9">
        <f t="shared" si="9"/>
        <v>50</v>
      </c>
      <c r="C37" s="11">
        <f t="shared" si="10"/>
        <v>73353.288233383631</v>
      </c>
      <c r="D37" s="11">
        <f t="shared" si="3"/>
        <v>1710.9797754519757</v>
      </c>
      <c r="E37" s="11">
        <f t="shared" si="4"/>
        <v>1750</v>
      </c>
      <c r="F37" s="12">
        <f t="shared" si="11"/>
        <v>76814.268008835614</v>
      </c>
      <c r="H37" s="9">
        <f t="shared" si="12"/>
        <v>50</v>
      </c>
      <c r="I37" s="11">
        <f t="shared" si="13"/>
        <v>126289.78052794884</v>
      </c>
      <c r="J37" s="11">
        <f t="shared" si="5"/>
        <v>7283.4927075195974</v>
      </c>
      <c r="K37" s="11">
        <f t="shared" si="6"/>
        <v>1750</v>
      </c>
      <c r="L37" s="12">
        <f t="shared" si="14"/>
        <v>135323.27323546843</v>
      </c>
      <c r="N37" s="9">
        <f t="shared" si="15"/>
        <v>50</v>
      </c>
      <c r="O37" s="11">
        <f t="shared" si="16"/>
        <v>138637.82076587886</v>
      </c>
      <c r="P37" s="11">
        <f t="shared" si="7"/>
        <v>10610.348790927135</v>
      </c>
      <c r="Q37" s="11">
        <f t="shared" si="8"/>
        <v>1400</v>
      </c>
      <c r="R37" s="12">
        <f t="shared" si="17"/>
        <v>150648.16955680598</v>
      </c>
    </row>
    <row r="38" spans="2:18" x14ac:dyDescent="0.25">
      <c r="B38" s="9">
        <f t="shared" si="9"/>
        <v>51</v>
      </c>
      <c r="C38" s="11">
        <f t="shared" si="10"/>
        <v>76814.268008835614</v>
      </c>
      <c r="D38" s="11">
        <f t="shared" si="3"/>
        <v>1791.707804715041</v>
      </c>
      <c r="E38" s="11">
        <f t="shared" si="4"/>
        <v>1500</v>
      </c>
      <c r="F38" s="12">
        <f t="shared" si="11"/>
        <v>80105.975813550656</v>
      </c>
      <c r="H38" s="9">
        <f t="shared" si="12"/>
        <v>51</v>
      </c>
      <c r="I38" s="11">
        <f t="shared" si="13"/>
        <v>135323.27323546843</v>
      </c>
      <c r="J38" s="11">
        <f t="shared" si="5"/>
        <v>7804.4800588602657</v>
      </c>
      <c r="K38" s="11">
        <f t="shared" si="6"/>
        <v>1500</v>
      </c>
      <c r="L38" s="12">
        <f t="shared" si="14"/>
        <v>144627.75329432869</v>
      </c>
      <c r="N38" s="9">
        <f t="shared" si="15"/>
        <v>51</v>
      </c>
      <c r="O38" s="11">
        <f t="shared" si="16"/>
        <v>150648.16955680598</v>
      </c>
      <c r="P38" s="11">
        <f t="shared" si="7"/>
        <v>11529.535121673258</v>
      </c>
      <c r="Q38" s="11">
        <f t="shared" si="8"/>
        <v>1200</v>
      </c>
      <c r="R38" s="12">
        <f t="shared" si="17"/>
        <v>163377.70467847923</v>
      </c>
    </row>
    <row r="39" spans="2:18" x14ac:dyDescent="0.25">
      <c r="B39" s="9">
        <f t="shared" si="9"/>
        <v>52</v>
      </c>
      <c r="C39" s="11">
        <f t="shared" si="10"/>
        <v>80105.975813550656</v>
      </c>
      <c r="D39" s="11">
        <f t="shared" si="3"/>
        <v>1868.4875321983643</v>
      </c>
      <c r="E39" s="11">
        <f t="shared" si="4"/>
        <v>1500</v>
      </c>
      <c r="F39" s="12">
        <f t="shared" si="11"/>
        <v>83474.463345749027</v>
      </c>
      <c r="H39" s="9">
        <f t="shared" si="12"/>
        <v>52</v>
      </c>
      <c r="I39" s="11">
        <f t="shared" si="13"/>
        <v>144627.75329432869</v>
      </c>
      <c r="J39" s="11">
        <f t="shared" si="5"/>
        <v>8341.0960255098598</v>
      </c>
      <c r="K39" s="11">
        <f t="shared" si="6"/>
        <v>1500</v>
      </c>
      <c r="L39" s="12">
        <f t="shared" si="14"/>
        <v>154468.84931983854</v>
      </c>
      <c r="N39" s="9">
        <f t="shared" si="15"/>
        <v>52</v>
      </c>
      <c r="O39" s="11">
        <f t="shared" si="16"/>
        <v>163377.70467847923</v>
      </c>
      <c r="P39" s="11">
        <f t="shared" si="7"/>
        <v>12503.762838476436</v>
      </c>
      <c r="Q39" s="11">
        <f t="shared" si="8"/>
        <v>1200</v>
      </c>
      <c r="R39" s="12">
        <f t="shared" si="17"/>
        <v>177081.46751695566</v>
      </c>
    </row>
    <row r="40" spans="2:18" x14ac:dyDescent="0.25">
      <c r="B40" s="9">
        <f t="shared" si="9"/>
        <v>53</v>
      </c>
      <c r="C40" s="11">
        <f t="shared" si="10"/>
        <v>83474.463345749027</v>
      </c>
      <c r="D40" s="11">
        <f t="shared" si="3"/>
        <v>1947.0581618218987</v>
      </c>
      <c r="E40" s="11">
        <f t="shared" si="4"/>
        <v>1500</v>
      </c>
      <c r="F40" s="12">
        <f t="shared" si="11"/>
        <v>86921.521507570927</v>
      </c>
      <c r="H40" s="9">
        <f t="shared" si="12"/>
        <v>53</v>
      </c>
      <c r="I40" s="11">
        <f t="shared" si="13"/>
        <v>154468.84931983854</v>
      </c>
      <c r="J40" s="11">
        <f t="shared" si="5"/>
        <v>8908.6601691496398</v>
      </c>
      <c r="K40" s="11">
        <f t="shared" si="6"/>
        <v>1500</v>
      </c>
      <c r="L40" s="12">
        <f t="shared" si="14"/>
        <v>164877.50948898817</v>
      </c>
      <c r="N40" s="9">
        <f t="shared" si="15"/>
        <v>53</v>
      </c>
      <c r="O40" s="11">
        <f t="shared" si="16"/>
        <v>177081.46751695566</v>
      </c>
      <c r="P40" s="11">
        <f t="shared" si="7"/>
        <v>13552.550987778955</v>
      </c>
      <c r="Q40" s="11">
        <f t="shared" si="8"/>
        <v>1200</v>
      </c>
      <c r="R40" s="12">
        <f t="shared" si="17"/>
        <v>191834.01850473462</v>
      </c>
    </row>
    <row r="41" spans="2:18" x14ac:dyDescent="0.25">
      <c r="B41" s="9">
        <f t="shared" si="9"/>
        <v>54</v>
      </c>
      <c r="C41" s="11">
        <f t="shared" si="10"/>
        <v>86921.521507570927</v>
      </c>
      <c r="D41" s="11">
        <f t="shared" si="3"/>
        <v>2027.4614667278643</v>
      </c>
      <c r="E41" s="11">
        <f t="shared" si="4"/>
        <v>1500</v>
      </c>
      <c r="F41" s="12">
        <f t="shared" si="11"/>
        <v>90448.982974298793</v>
      </c>
      <c r="H41" s="9">
        <f t="shared" si="12"/>
        <v>54</v>
      </c>
      <c r="I41" s="11">
        <f t="shared" si="13"/>
        <v>164877.50948898817</v>
      </c>
      <c r="J41" s="11">
        <f t="shared" si="5"/>
        <v>9508.957359627957</v>
      </c>
      <c r="K41" s="11">
        <f t="shared" si="6"/>
        <v>1500</v>
      </c>
      <c r="L41" s="12">
        <f t="shared" si="14"/>
        <v>175886.46684861614</v>
      </c>
      <c r="N41" s="9">
        <f t="shared" si="15"/>
        <v>54</v>
      </c>
      <c r="O41" s="11">
        <f t="shared" si="16"/>
        <v>191834.01850473462</v>
      </c>
      <c r="P41" s="11">
        <f t="shared" si="7"/>
        <v>14681.605892649446</v>
      </c>
      <c r="Q41" s="11">
        <f t="shared" si="8"/>
        <v>1200</v>
      </c>
      <c r="R41" s="12">
        <f t="shared" si="17"/>
        <v>207715.62439738406</v>
      </c>
    </row>
    <row r="42" spans="2:18" x14ac:dyDescent="0.25">
      <c r="B42" s="9">
        <f t="shared" si="9"/>
        <v>55</v>
      </c>
      <c r="C42" s="11">
        <f t="shared" si="10"/>
        <v>90448.982974298793</v>
      </c>
      <c r="D42" s="11">
        <f t="shared" si="3"/>
        <v>2109.7401944251837</v>
      </c>
      <c r="E42" s="11">
        <f t="shared" si="4"/>
        <v>1500</v>
      </c>
      <c r="F42" s="12">
        <f t="shared" si="11"/>
        <v>94058.723168723984</v>
      </c>
      <c r="H42" s="9">
        <f t="shared" si="12"/>
        <v>55</v>
      </c>
      <c r="I42" s="11">
        <f t="shared" si="13"/>
        <v>175886.46684861614</v>
      </c>
      <c r="J42" s="11">
        <f t="shared" si="5"/>
        <v>10143.875405340288</v>
      </c>
      <c r="K42" s="11">
        <f t="shared" si="6"/>
        <v>1500</v>
      </c>
      <c r="L42" s="12">
        <f t="shared" si="14"/>
        <v>187530.34225395642</v>
      </c>
      <c r="N42" s="9">
        <f t="shared" si="15"/>
        <v>55</v>
      </c>
      <c r="O42" s="11">
        <f t="shared" si="16"/>
        <v>207715.62439738406</v>
      </c>
      <c r="P42" s="11">
        <f t="shared" si="7"/>
        <v>15897.070597375439</v>
      </c>
      <c r="Q42" s="11">
        <f t="shared" si="8"/>
        <v>1200</v>
      </c>
      <c r="R42" s="12">
        <f t="shared" si="17"/>
        <v>224812.69499475951</v>
      </c>
    </row>
    <row r="43" spans="2:18" x14ac:dyDescent="0.25">
      <c r="B43" s="9">
        <f t="shared" si="9"/>
        <v>56</v>
      </c>
      <c r="C43" s="11">
        <f t="shared" si="10"/>
        <v>94058.723168723984</v>
      </c>
      <c r="D43" s="11">
        <f t="shared" si="3"/>
        <v>2193.9380895167733</v>
      </c>
      <c r="E43" s="11">
        <f t="shared" si="4"/>
        <v>1500</v>
      </c>
      <c r="F43" s="12">
        <f t="shared" si="11"/>
        <v>97752.661258240754</v>
      </c>
      <c r="H43" s="9">
        <f t="shared" si="12"/>
        <v>56</v>
      </c>
      <c r="I43" s="11">
        <f t="shared" si="13"/>
        <v>187530.34225395642</v>
      </c>
      <c r="J43" s="11">
        <f t="shared" si="5"/>
        <v>10815.410989989547</v>
      </c>
      <c r="K43" s="11">
        <f t="shared" si="6"/>
        <v>1500</v>
      </c>
      <c r="L43" s="12">
        <f t="shared" si="14"/>
        <v>199845.75324394598</v>
      </c>
      <c r="N43" s="9">
        <f t="shared" si="15"/>
        <v>56</v>
      </c>
      <c r="O43" s="11">
        <f t="shared" si="16"/>
        <v>224812.69499475951</v>
      </c>
      <c r="P43" s="11">
        <f t="shared" si="7"/>
        <v>17205.558290986861</v>
      </c>
      <c r="Q43" s="11">
        <f t="shared" si="8"/>
        <v>1200</v>
      </c>
      <c r="R43" s="12">
        <f t="shared" si="17"/>
        <v>243218.25328574638</v>
      </c>
    </row>
    <row r="44" spans="2:18" x14ac:dyDescent="0.25">
      <c r="B44" s="9">
        <f t="shared" si="9"/>
        <v>57</v>
      </c>
      <c r="C44" s="11">
        <f t="shared" si="10"/>
        <v>97752.661258240754</v>
      </c>
      <c r="D44" s="11">
        <f t="shared" si="3"/>
        <v>2280.0999169569577</v>
      </c>
      <c r="E44" s="11">
        <f t="shared" si="4"/>
        <v>1500</v>
      </c>
      <c r="F44" s="12">
        <f t="shared" si="11"/>
        <v>101532.76117519771</v>
      </c>
      <c r="H44" s="9">
        <f t="shared" si="12"/>
        <v>57</v>
      </c>
      <c r="I44" s="11">
        <f t="shared" si="13"/>
        <v>199845.75324394598</v>
      </c>
      <c r="J44" s="11">
        <f t="shared" si="5"/>
        <v>11525.67595173635</v>
      </c>
      <c r="K44" s="11">
        <f t="shared" si="6"/>
        <v>1500</v>
      </c>
      <c r="L44" s="12">
        <f t="shared" si="14"/>
        <v>212871.42919568231</v>
      </c>
      <c r="N44" s="9">
        <f t="shared" si="15"/>
        <v>57</v>
      </c>
      <c r="O44" s="11">
        <f t="shared" si="16"/>
        <v>243218.25328574638</v>
      </c>
      <c r="P44" s="11">
        <f t="shared" si="7"/>
        <v>18614.188288777303</v>
      </c>
      <c r="Q44" s="11">
        <f t="shared" si="8"/>
        <v>1200</v>
      </c>
      <c r="R44" s="12">
        <f t="shared" si="17"/>
        <v>263032.44157452369</v>
      </c>
    </row>
    <row r="45" spans="2:18" x14ac:dyDescent="0.25">
      <c r="B45" s="9">
        <f t="shared" si="9"/>
        <v>58</v>
      </c>
      <c r="C45" s="11">
        <f t="shared" si="10"/>
        <v>101532.76117519771</v>
      </c>
      <c r="D45" s="11">
        <f t="shared" si="3"/>
        <v>2368.2714858513641</v>
      </c>
      <c r="E45" s="11">
        <f t="shared" si="4"/>
        <v>1500</v>
      </c>
      <c r="F45" s="12">
        <f t="shared" si="11"/>
        <v>105401.03266104907</v>
      </c>
      <c r="H45" s="9">
        <f t="shared" si="12"/>
        <v>58</v>
      </c>
      <c r="I45" s="11">
        <f t="shared" si="13"/>
        <v>212871.42919568231</v>
      </c>
      <c r="J45" s="11">
        <f t="shared" si="5"/>
        <v>12276.903924485807</v>
      </c>
      <c r="K45" s="11">
        <f t="shared" si="6"/>
        <v>1500</v>
      </c>
      <c r="L45" s="12">
        <f t="shared" si="14"/>
        <v>226648.33312016813</v>
      </c>
      <c r="N45" s="9">
        <f t="shared" si="15"/>
        <v>58</v>
      </c>
      <c r="O45" s="11">
        <f t="shared" si="16"/>
        <v>263032.44157452369</v>
      </c>
      <c r="P45" s="11">
        <f t="shared" si="7"/>
        <v>20130.624767594007</v>
      </c>
      <c r="Q45" s="11">
        <f t="shared" si="8"/>
        <v>1200</v>
      </c>
      <c r="R45" s="12">
        <f t="shared" si="17"/>
        <v>284363.06634211767</v>
      </c>
    </row>
    <row r="46" spans="2:18" x14ac:dyDescent="0.25">
      <c r="B46" s="9">
        <f t="shared" si="9"/>
        <v>59</v>
      </c>
      <c r="C46" s="11">
        <f t="shared" si="10"/>
        <v>105401.03266104907</v>
      </c>
      <c r="D46" s="11">
        <f t="shared" si="3"/>
        <v>2458.4996738119567</v>
      </c>
      <c r="E46" s="11">
        <f t="shared" si="4"/>
        <v>1500</v>
      </c>
      <c r="F46" s="12">
        <f t="shared" si="11"/>
        <v>109359.53233486103</v>
      </c>
      <c r="H46" s="9">
        <f t="shared" si="12"/>
        <v>59</v>
      </c>
      <c r="I46" s="11">
        <f t="shared" si="13"/>
        <v>226648.33312016813</v>
      </c>
      <c r="J46" s="11">
        <f t="shared" si="5"/>
        <v>13071.457362196341</v>
      </c>
      <c r="K46" s="11">
        <f t="shared" si="6"/>
        <v>1500</v>
      </c>
      <c r="L46" s="12">
        <f t="shared" si="14"/>
        <v>241219.79048236448</v>
      </c>
      <c r="N46" s="9">
        <f t="shared" si="15"/>
        <v>59</v>
      </c>
      <c r="O46" s="11">
        <f t="shared" si="16"/>
        <v>284363.06634211767</v>
      </c>
      <c r="P46" s="11">
        <f t="shared" si="7"/>
        <v>21763.118465650346</v>
      </c>
      <c r="Q46" s="11">
        <f t="shared" si="8"/>
        <v>1200</v>
      </c>
      <c r="R46" s="12">
        <f t="shared" si="17"/>
        <v>307326.18480776803</v>
      </c>
    </row>
    <row r="47" spans="2:18" x14ac:dyDescent="0.25">
      <c r="B47" s="9">
        <f t="shared" si="9"/>
        <v>60</v>
      </c>
      <c r="C47" s="11">
        <f t="shared" si="10"/>
        <v>109359.53233486103</v>
      </c>
      <c r="D47" s="11">
        <f t="shared" si="3"/>
        <v>2550.8324518801537</v>
      </c>
      <c r="E47" s="11">
        <f t="shared" si="4"/>
        <v>1500</v>
      </c>
      <c r="F47" s="12">
        <f t="shared" si="11"/>
        <v>113410.36478674118</v>
      </c>
      <c r="H47" s="9">
        <f t="shared" si="12"/>
        <v>60</v>
      </c>
      <c r="I47" s="11">
        <f t="shared" si="13"/>
        <v>241219.79048236448</v>
      </c>
      <c r="J47" s="11">
        <f t="shared" si="5"/>
        <v>13911.834968300442</v>
      </c>
      <c r="K47" s="11">
        <f t="shared" si="6"/>
        <v>1500</v>
      </c>
      <c r="L47" s="12">
        <f t="shared" si="14"/>
        <v>256631.62545066493</v>
      </c>
      <c r="N47" s="9">
        <f t="shared" si="15"/>
        <v>60</v>
      </c>
      <c r="O47" s="11">
        <f t="shared" si="16"/>
        <v>307326.18480776803</v>
      </c>
      <c r="P47" s="11">
        <f t="shared" si="7"/>
        <v>23520.551573744146</v>
      </c>
      <c r="Q47" s="11">
        <f t="shared" si="8"/>
        <v>1200</v>
      </c>
      <c r="R47" s="12">
        <f t="shared" si="17"/>
        <v>332046.73638151219</v>
      </c>
    </row>
    <row r="48" spans="2:18" x14ac:dyDescent="0.25">
      <c r="B48" s="13" t="s">
        <v>12</v>
      </c>
      <c r="C48" s="14">
        <f>F47</f>
        <v>113410.36478674118</v>
      </c>
      <c r="D48" s="14">
        <f>SUM(D9:D47)</f>
        <v>44410.364786741135</v>
      </c>
      <c r="E48" s="14">
        <f>SUM(E9:E47)</f>
        <v>69000</v>
      </c>
      <c r="F48" s="15"/>
      <c r="H48" s="13" t="s">
        <v>12</v>
      </c>
      <c r="I48" s="14">
        <f>L47</f>
        <v>256631.62545066493</v>
      </c>
      <c r="J48" s="14">
        <f>SUM(J9:J47)</f>
        <v>187631.62545066496</v>
      </c>
      <c r="K48" s="14">
        <f>SUM(K9:K47)</f>
        <v>69000</v>
      </c>
      <c r="L48" s="15"/>
      <c r="N48" s="13" t="s">
        <v>12</v>
      </c>
      <c r="O48" s="14">
        <f>R47</f>
        <v>332046.73638151219</v>
      </c>
      <c r="P48" s="14">
        <f>SUM(P9:P47)</f>
        <v>276846.73638151225</v>
      </c>
      <c r="Q48" s="14">
        <f>SUM(Q9:Q47)</f>
        <v>55200</v>
      </c>
      <c r="R48" s="15"/>
    </row>
    <row r="49" spans="2:18" x14ac:dyDescent="0.25">
      <c r="B49" s="13" t="s">
        <v>11</v>
      </c>
      <c r="D49" s="11">
        <f>D48*-F5</f>
        <v>-3552.8291829392911</v>
      </c>
      <c r="E49" s="10">
        <v>0</v>
      </c>
      <c r="F49" s="4"/>
      <c r="H49" s="13" t="s">
        <v>11</v>
      </c>
      <c r="J49" s="11">
        <f>J48*-L5</f>
        <v>-15010.530036053196</v>
      </c>
      <c r="K49" s="10">
        <v>0</v>
      </c>
      <c r="L49" s="4"/>
      <c r="N49" s="13" t="s">
        <v>11</v>
      </c>
      <c r="P49" s="11">
        <f>P48*-R5</f>
        <v>-77517.086186823435</v>
      </c>
      <c r="Q49" s="10">
        <v>0</v>
      </c>
      <c r="R49" s="4"/>
    </row>
    <row r="50" spans="2:18" x14ac:dyDescent="0.25">
      <c r="B50" s="16" t="s">
        <v>13</v>
      </c>
      <c r="C50" s="17"/>
      <c r="D50" s="18">
        <f>D48+D49</f>
        <v>40857.535603801844</v>
      </c>
      <c r="E50" s="18">
        <f>E48+E49</f>
        <v>69000</v>
      </c>
      <c r="F50" s="19">
        <f>D50+E50</f>
        <v>109857.53560380184</v>
      </c>
      <c r="H50" s="16" t="s">
        <v>13</v>
      </c>
      <c r="I50" s="17"/>
      <c r="J50" s="18">
        <f>J48+J49</f>
        <v>172621.09541461177</v>
      </c>
      <c r="K50" s="18">
        <f>K48+K49</f>
        <v>69000</v>
      </c>
      <c r="L50" s="19">
        <f>J50+K50</f>
        <v>241621.09541461177</v>
      </c>
      <c r="N50" s="16" t="s">
        <v>13</v>
      </c>
      <c r="O50" s="17"/>
      <c r="P50" s="18">
        <f>P48+P49</f>
        <v>199329.65019468882</v>
      </c>
      <c r="Q50" s="18">
        <f>Q48+Q49</f>
        <v>55200</v>
      </c>
      <c r="R50" s="19">
        <f>P50+Q50</f>
        <v>254529.65019468882</v>
      </c>
    </row>
  </sheetData>
  <mergeCells count="9">
    <mergeCell ref="N2:R2"/>
    <mergeCell ref="N3:O3"/>
    <mergeCell ref="Q3:R3"/>
    <mergeCell ref="B3:C3"/>
    <mergeCell ref="E3:F3"/>
    <mergeCell ref="B2:F2"/>
    <mergeCell ref="H2:L2"/>
    <mergeCell ref="H3:I3"/>
    <mergeCell ref="K3:L3"/>
  </mergeCells>
  <hyperlinks>
    <hyperlink ref="W7" r:id="rId1" xr:uid="{56ECAB89-0EF3-4661-86FA-0538952F164C}"/>
    <hyperlink ref="X10" r:id="rId2" xr:uid="{59D4586F-5E16-4444-BCF1-264EEE583594}"/>
    <hyperlink ref="X16" r:id="rId3" display="https://www.facebook.com/InvestidorFrugal/" xr:uid="{1A88DED7-3556-4A91-A7DD-D7304AD39747}"/>
    <hyperlink ref="X13" r:id="rId4" display="https://www.facebook.com/InvestidorFrugal/" xr:uid="{6E0461FC-F763-456E-9559-97DFF27471D0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4869-AB5F-4296-8FD2-9D86945D0E33}">
  <dimension ref="B2:X50"/>
  <sheetViews>
    <sheetView showGridLines="0" zoomScale="85" zoomScaleNormal="85" workbookViewId="0">
      <selection activeCell="Z31" sqref="Z31"/>
    </sheetView>
  </sheetViews>
  <sheetFormatPr defaultRowHeight="15" x14ac:dyDescent="0.25"/>
  <cols>
    <col min="1" max="1" width="5.28515625" customWidth="1"/>
    <col min="2" max="2" width="17" bestFit="1" customWidth="1"/>
    <col min="3" max="3" width="12.85546875" bestFit="1" customWidth="1"/>
    <col min="4" max="4" width="11.140625" bestFit="1" customWidth="1"/>
    <col min="5" max="5" width="9.7109375" bestFit="1" customWidth="1"/>
    <col min="6" max="6" width="11.5703125" bestFit="1" customWidth="1"/>
    <col min="8" max="8" width="17" bestFit="1" customWidth="1"/>
    <col min="9" max="9" width="12.85546875" customWidth="1"/>
    <col min="10" max="10" width="11.140625" bestFit="1" customWidth="1"/>
    <col min="11" max="11" width="8.140625" bestFit="1" customWidth="1"/>
    <col min="12" max="12" width="11.5703125" bestFit="1" customWidth="1"/>
    <col min="14" max="14" width="17" bestFit="1" customWidth="1"/>
    <col min="15" max="15" width="12.85546875" bestFit="1" customWidth="1"/>
    <col min="16" max="16" width="11.140625" bestFit="1" customWidth="1"/>
    <col min="17" max="17" width="8.140625" bestFit="1" customWidth="1"/>
    <col min="18" max="18" width="11.5703125" bestFit="1" customWidth="1"/>
  </cols>
  <sheetData>
    <row r="2" spans="2:24" x14ac:dyDescent="0.25">
      <c r="B2" s="22" t="s">
        <v>14</v>
      </c>
      <c r="C2" s="23"/>
      <c r="D2" s="23"/>
      <c r="E2" s="23"/>
      <c r="F2" s="24"/>
      <c r="H2" s="22" t="s">
        <v>15</v>
      </c>
      <c r="I2" s="23"/>
      <c r="J2" s="23"/>
      <c r="K2" s="23"/>
      <c r="L2" s="24"/>
      <c r="N2" s="22" t="s">
        <v>16</v>
      </c>
      <c r="O2" s="23"/>
      <c r="P2" s="23"/>
      <c r="Q2" s="23"/>
      <c r="R2" s="24"/>
    </row>
    <row r="3" spans="2:24" x14ac:dyDescent="0.25">
      <c r="B3" s="25" t="s">
        <v>5</v>
      </c>
      <c r="C3" s="26"/>
      <c r="E3" s="26" t="s">
        <v>9</v>
      </c>
      <c r="F3" s="27"/>
      <c r="H3" s="25" t="s">
        <v>5</v>
      </c>
      <c r="I3" s="26"/>
      <c r="K3" s="26" t="s">
        <v>9</v>
      </c>
      <c r="L3" s="27"/>
      <c r="N3" s="25" t="s">
        <v>5</v>
      </c>
      <c r="O3" s="26"/>
      <c r="Q3" s="26" t="s">
        <v>9</v>
      </c>
      <c r="R3" s="27"/>
    </row>
    <row r="4" spans="2:24" x14ac:dyDescent="0.25">
      <c r="B4" s="1" t="s">
        <v>6</v>
      </c>
      <c r="C4" s="11">
        <f>'Carteiras Agressivas'!C4</f>
        <v>2000</v>
      </c>
      <c r="E4" s="2" t="s">
        <v>10</v>
      </c>
      <c r="F4" s="3">
        <v>3.7988975773428163E-2</v>
      </c>
      <c r="H4" s="1" t="s">
        <v>6</v>
      </c>
      <c r="I4" s="11">
        <f>C4</f>
        <v>2000</v>
      </c>
      <c r="K4" s="2" t="s">
        <v>10</v>
      </c>
      <c r="L4" s="3">
        <v>4.1401016829527175E-2</v>
      </c>
      <c r="N4" s="1" t="s">
        <v>6</v>
      </c>
      <c r="O4" s="11">
        <f>'Carteiras Agressivas'!O4</f>
        <v>1600</v>
      </c>
      <c r="Q4" s="2" t="s">
        <v>10</v>
      </c>
      <c r="R4" s="3">
        <v>5.4813516829527176E-2</v>
      </c>
    </row>
    <row r="5" spans="2:24" x14ac:dyDescent="0.25">
      <c r="B5" s="1" t="s">
        <v>7</v>
      </c>
      <c r="C5" s="11">
        <f>'Carteiras Agressivas'!C5</f>
        <v>1750</v>
      </c>
      <c r="E5" s="2" t="s">
        <v>11</v>
      </c>
      <c r="F5" s="21">
        <f>'Carteiras Agressivas'!F5</f>
        <v>0.08</v>
      </c>
      <c r="H5" s="1" t="s">
        <v>7</v>
      </c>
      <c r="I5" s="11">
        <f t="shared" ref="I5:I6" si="0">C5</f>
        <v>1750</v>
      </c>
      <c r="K5" s="2" t="s">
        <v>11</v>
      </c>
      <c r="L5" s="21">
        <f>F5</f>
        <v>0.08</v>
      </c>
      <c r="N5" s="1" t="s">
        <v>7</v>
      </c>
      <c r="O5" s="11">
        <f>'Carteiras Agressivas'!O5</f>
        <v>1400</v>
      </c>
      <c r="Q5" s="2" t="s">
        <v>11</v>
      </c>
      <c r="R5" s="21">
        <f>'Carteiras Agressivas'!R5</f>
        <v>0.28000000000000003</v>
      </c>
    </row>
    <row r="6" spans="2:24" x14ac:dyDescent="0.25">
      <c r="B6" s="1" t="s">
        <v>8</v>
      </c>
      <c r="C6" s="11">
        <f>'Carteiras Agressivas'!C6</f>
        <v>1500</v>
      </c>
      <c r="F6" s="4"/>
      <c r="H6" s="1" t="s">
        <v>8</v>
      </c>
      <c r="I6" s="11">
        <f t="shared" si="0"/>
        <v>1500</v>
      </c>
      <c r="L6" s="4"/>
      <c r="N6" s="1" t="s">
        <v>8</v>
      </c>
      <c r="O6" s="11">
        <f>'Carteiras Agressivas'!O6</f>
        <v>1200</v>
      </c>
      <c r="R6" s="4"/>
    </row>
    <row r="7" spans="2:24" x14ac:dyDescent="0.25">
      <c r="B7" s="5"/>
      <c r="F7" s="4"/>
      <c r="H7" s="5"/>
      <c r="L7" s="4"/>
      <c r="N7" s="5"/>
      <c r="R7" s="4"/>
      <c r="W7" s="28" t="s">
        <v>17</v>
      </c>
    </row>
    <row r="8" spans="2:24" x14ac:dyDescent="0.25">
      <c r="B8" s="6" t="s">
        <v>0</v>
      </c>
      <c r="C8" s="7" t="s">
        <v>1</v>
      </c>
      <c r="D8" s="7" t="s">
        <v>3</v>
      </c>
      <c r="E8" s="7" t="s">
        <v>2</v>
      </c>
      <c r="F8" s="8" t="s">
        <v>4</v>
      </c>
      <c r="H8" s="6" t="s">
        <v>0</v>
      </c>
      <c r="I8" s="7" t="s">
        <v>1</v>
      </c>
      <c r="J8" s="7" t="s">
        <v>3</v>
      </c>
      <c r="K8" s="7" t="s">
        <v>2</v>
      </c>
      <c r="L8" s="8" t="s">
        <v>4</v>
      </c>
      <c r="N8" s="6" t="s">
        <v>0</v>
      </c>
      <c r="O8" s="7" t="s">
        <v>1</v>
      </c>
      <c r="P8" s="7" t="s">
        <v>3</v>
      </c>
      <c r="Q8" s="7" t="s">
        <v>2</v>
      </c>
      <c r="R8" s="8" t="s">
        <v>4</v>
      </c>
    </row>
    <row r="9" spans="2:24" x14ac:dyDescent="0.25">
      <c r="B9" s="9">
        <v>22</v>
      </c>
      <c r="C9" s="10">
        <v>0</v>
      </c>
      <c r="D9" s="11">
        <f>C9*F$4</f>
        <v>0</v>
      </c>
      <c r="E9" s="11">
        <f>IF($B9&lt;35,C$4,IF($B9&lt;51,C$5,C$6))</f>
        <v>2000</v>
      </c>
      <c r="F9" s="12">
        <f>C9+D9+E9</f>
        <v>2000</v>
      </c>
      <c r="H9" s="9">
        <v>22</v>
      </c>
      <c r="I9" s="11">
        <f t="shared" ref="I9" si="1">C9</f>
        <v>0</v>
      </c>
      <c r="J9" s="11">
        <f>I9*L$4</f>
        <v>0</v>
      </c>
      <c r="K9" s="11">
        <f>IF($B9&lt;35,I$4,IF($B9&lt;51,I$5,I$6))</f>
        <v>2000</v>
      </c>
      <c r="L9" s="12">
        <f>I9+J9+K9</f>
        <v>2000</v>
      </c>
      <c r="N9" s="9">
        <v>22</v>
      </c>
      <c r="O9" s="11">
        <f t="shared" ref="O9" si="2">I9</f>
        <v>0</v>
      </c>
      <c r="P9" s="11">
        <f>O9*R$4</f>
        <v>0</v>
      </c>
      <c r="Q9" s="11">
        <f>IF($B9&lt;35,O$4,IF($B9&lt;51,O$5,O$6))</f>
        <v>1600</v>
      </c>
      <c r="R9" s="12">
        <f>O9+P9+Q9</f>
        <v>1600</v>
      </c>
    </row>
    <row r="10" spans="2:24" x14ac:dyDescent="0.25">
      <c r="B10" s="9">
        <f>1+B9</f>
        <v>23</v>
      </c>
      <c r="C10" s="11">
        <f>F9</f>
        <v>2000</v>
      </c>
      <c r="D10" s="11">
        <f t="shared" ref="D10:D47" si="3">C10*F$4</f>
        <v>75.977951546856332</v>
      </c>
      <c r="E10" s="11">
        <f t="shared" ref="E10:E47" si="4">IF($B10&lt;35,C$4,IF($B10&lt;51,C$5,C$6))</f>
        <v>2000</v>
      </c>
      <c r="F10" s="12">
        <f>C10+D10+E10</f>
        <v>4075.9779515468563</v>
      </c>
      <c r="H10" s="9">
        <f>1+H9</f>
        <v>23</v>
      </c>
      <c r="I10" s="11">
        <f>L9</f>
        <v>2000</v>
      </c>
      <c r="J10" s="11">
        <f t="shared" ref="J10:J47" si="5">I10*L$4</f>
        <v>82.802033659054345</v>
      </c>
      <c r="K10" s="11">
        <f t="shared" ref="K10:K47" si="6">IF($B10&lt;35,I$4,IF($B10&lt;51,I$5,I$6))</f>
        <v>2000</v>
      </c>
      <c r="L10" s="12">
        <f>I10+J10+K10</f>
        <v>4082.8020336590544</v>
      </c>
      <c r="N10" s="9">
        <f>1+N9</f>
        <v>23</v>
      </c>
      <c r="O10" s="11">
        <f>R9</f>
        <v>1600</v>
      </c>
      <c r="P10" s="11">
        <f t="shared" ref="P10:P47" si="7">O10*R$4</f>
        <v>87.701626927243481</v>
      </c>
      <c r="Q10" s="11">
        <f t="shared" ref="Q10:Q47" si="8">IF($B10&lt;35,O$4,IF($B10&lt;51,O$5,O$6))</f>
        <v>1600</v>
      </c>
      <c r="R10" s="12">
        <f>O10+P10+Q10</f>
        <v>3287.7016269272435</v>
      </c>
      <c r="X10" s="29" t="s">
        <v>18</v>
      </c>
    </row>
    <row r="11" spans="2:24" x14ac:dyDescent="0.25">
      <c r="B11" s="9">
        <f t="shared" ref="B11:B47" si="9">1+B10</f>
        <v>24</v>
      </c>
      <c r="C11" s="11">
        <f t="shared" ref="C11:C47" si="10">F10</f>
        <v>4075.9779515468563</v>
      </c>
      <c r="D11" s="11">
        <f t="shared" si="3"/>
        <v>154.84222765434086</v>
      </c>
      <c r="E11" s="11">
        <f t="shared" si="4"/>
        <v>2000</v>
      </c>
      <c r="F11" s="12">
        <f t="shared" ref="F11:F47" si="11">C11+D11+E11</f>
        <v>6230.8201792011969</v>
      </c>
      <c r="H11" s="9">
        <f t="shared" ref="H11:H47" si="12">1+H10</f>
        <v>24</v>
      </c>
      <c r="I11" s="11">
        <f t="shared" ref="I11:I47" si="13">L10</f>
        <v>4082.8020336590544</v>
      </c>
      <c r="J11" s="11">
        <f t="shared" si="5"/>
        <v>169.03215570714627</v>
      </c>
      <c r="K11" s="11">
        <f t="shared" si="6"/>
        <v>2000</v>
      </c>
      <c r="L11" s="12">
        <f t="shared" ref="L11:L47" si="14">I11+J11+K11</f>
        <v>6251.8341893662009</v>
      </c>
      <c r="N11" s="9">
        <f t="shared" ref="N11:N47" si="15">1+N10</f>
        <v>24</v>
      </c>
      <c r="O11" s="11">
        <f t="shared" ref="O11:O47" si="16">R10</f>
        <v>3287.7016269272435</v>
      </c>
      <c r="P11" s="11">
        <f t="shared" si="7"/>
        <v>180.21048845804034</v>
      </c>
      <c r="Q11" s="11">
        <f t="shared" si="8"/>
        <v>1600</v>
      </c>
      <c r="R11" s="12">
        <f t="shared" ref="R11:R47" si="17">O11+P11+Q11</f>
        <v>5067.9121153852839</v>
      </c>
    </row>
    <row r="12" spans="2:24" x14ac:dyDescent="0.25">
      <c r="B12" s="9">
        <f t="shared" si="9"/>
        <v>25</v>
      </c>
      <c r="C12" s="11">
        <f t="shared" si="10"/>
        <v>6230.8201792011969</v>
      </c>
      <c r="D12" s="11">
        <f t="shared" si="3"/>
        <v>236.70247683626158</v>
      </c>
      <c r="E12" s="11">
        <f t="shared" si="4"/>
        <v>2000</v>
      </c>
      <c r="F12" s="12">
        <f t="shared" si="11"/>
        <v>8467.5226560374576</v>
      </c>
      <c r="H12" s="9">
        <f t="shared" si="12"/>
        <v>25</v>
      </c>
      <c r="I12" s="11">
        <f t="shared" si="13"/>
        <v>6251.8341893662009</v>
      </c>
      <c r="J12" s="11">
        <f t="shared" si="5"/>
        <v>258.83229248936345</v>
      </c>
      <c r="K12" s="11">
        <f t="shared" si="6"/>
        <v>2000</v>
      </c>
      <c r="L12" s="12">
        <f t="shared" si="14"/>
        <v>8510.6664818555655</v>
      </c>
      <c r="N12" s="9">
        <f t="shared" si="15"/>
        <v>25</v>
      </c>
      <c r="O12" s="11">
        <f t="shared" si="16"/>
        <v>5067.9121153852839</v>
      </c>
      <c r="P12" s="11">
        <f t="shared" si="7"/>
        <v>277.79008602723593</v>
      </c>
      <c r="Q12" s="11">
        <f t="shared" si="8"/>
        <v>1600</v>
      </c>
      <c r="R12" s="12">
        <f t="shared" si="17"/>
        <v>6945.7022014125196</v>
      </c>
    </row>
    <row r="13" spans="2:24" x14ac:dyDescent="0.25">
      <c r="B13" s="9">
        <f t="shared" si="9"/>
        <v>26</v>
      </c>
      <c r="C13" s="11">
        <f t="shared" si="10"/>
        <v>8467.5226560374576</v>
      </c>
      <c r="D13" s="11">
        <f t="shared" si="3"/>
        <v>321.6725130411611</v>
      </c>
      <c r="E13" s="11">
        <f t="shared" si="4"/>
        <v>2000</v>
      </c>
      <c r="F13" s="12">
        <f t="shared" si="11"/>
        <v>10789.195169078619</v>
      </c>
      <c r="H13" s="9">
        <f t="shared" si="12"/>
        <v>26</v>
      </c>
      <c r="I13" s="11">
        <f t="shared" si="13"/>
        <v>8510.6664818555655</v>
      </c>
      <c r="J13" s="11">
        <f t="shared" si="5"/>
        <v>352.35024624579512</v>
      </c>
      <c r="K13" s="11">
        <f t="shared" si="6"/>
        <v>2000</v>
      </c>
      <c r="L13" s="12">
        <f t="shared" si="14"/>
        <v>10863.01672810136</v>
      </c>
      <c r="N13" s="9">
        <f t="shared" si="15"/>
        <v>26</v>
      </c>
      <c r="O13" s="11">
        <f t="shared" si="16"/>
        <v>6945.7022014125196</v>
      </c>
      <c r="P13" s="11">
        <f t="shared" si="7"/>
        <v>380.71836451000911</v>
      </c>
      <c r="Q13" s="11">
        <f t="shared" si="8"/>
        <v>1600</v>
      </c>
      <c r="R13" s="12">
        <f t="shared" si="17"/>
        <v>8926.4205659225299</v>
      </c>
      <c r="X13" s="30" t="s">
        <v>20</v>
      </c>
    </row>
    <row r="14" spans="2:24" x14ac:dyDescent="0.25">
      <c r="B14" s="9">
        <f t="shared" si="9"/>
        <v>27</v>
      </c>
      <c r="C14" s="11">
        <f t="shared" si="10"/>
        <v>10789.195169078619</v>
      </c>
      <c r="D14" s="11">
        <f t="shared" si="3"/>
        <v>409.87047389291581</v>
      </c>
      <c r="E14" s="11">
        <f t="shared" si="4"/>
        <v>2000</v>
      </c>
      <c r="F14" s="12">
        <f t="shared" si="11"/>
        <v>13199.065642971535</v>
      </c>
      <c r="H14" s="9">
        <f t="shared" si="12"/>
        <v>27</v>
      </c>
      <c r="I14" s="11">
        <f t="shared" si="13"/>
        <v>10863.01672810136</v>
      </c>
      <c r="J14" s="11">
        <f t="shared" si="5"/>
        <v>449.73993837955965</v>
      </c>
      <c r="K14" s="11">
        <f t="shared" si="6"/>
        <v>2000</v>
      </c>
      <c r="L14" s="12">
        <f t="shared" si="14"/>
        <v>13312.75666648092</v>
      </c>
      <c r="N14" s="9">
        <f t="shared" si="15"/>
        <v>27</v>
      </c>
      <c r="O14" s="11">
        <f t="shared" si="16"/>
        <v>8926.4205659225299</v>
      </c>
      <c r="P14" s="11">
        <f t="shared" si="7"/>
        <v>489.28850391763211</v>
      </c>
      <c r="Q14" s="11">
        <f t="shared" si="8"/>
        <v>1600</v>
      </c>
      <c r="R14" s="12">
        <f t="shared" si="17"/>
        <v>11015.709069840163</v>
      </c>
    </row>
    <row r="15" spans="2:24" x14ac:dyDescent="0.25">
      <c r="B15" s="9">
        <f t="shared" si="9"/>
        <v>28</v>
      </c>
      <c r="C15" s="11">
        <f t="shared" si="10"/>
        <v>13199.065642971535</v>
      </c>
      <c r="D15" s="11">
        <f t="shared" si="3"/>
        <v>501.41898494273363</v>
      </c>
      <c r="E15" s="11">
        <f t="shared" si="4"/>
        <v>2000</v>
      </c>
      <c r="F15" s="12">
        <f t="shared" si="11"/>
        <v>15700.484627914268</v>
      </c>
      <c r="H15" s="9">
        <f t="shared" si="12"/>
        <v>28</v>
      </c>
      <c r="I15" s="11">
        <f t="shared" si="13"/>
        <v>13312.75666648092</v>
      </c>
      <c r="J15" s="11">
        <f t="shared" si="5"/>
        <v>551.16166279637662</v>
      </c>
      <c r="K15" s="11">
        <f t="shared" si="6"/>
        <v>2000</v>
      </c>
      <c r="L15" s="12">
        <f t="shared" si="14"/>
        <v>15863.918329277296</v>
      </c>
      <c r="N15" s="9">
        <f t="shared" si="15"/>
        <v>28</v>
      </c>
      <c r="O15" s="11">
        <f t="shared" si="16"/>
        <v>11015.709069840163</v>
      </c>
      <c r="P15" s="11">
        <f t="shared" si="7"/>
        <v>603.80975448885886</v>
      </c>
      <c r="Q15" s="11">
        <f t="shared" si="8"/>
        <v>1600</v>
      </c>
      <c r="R15" s="12">
        <f t="shared" si="17"/>
        <v>13219.518824329021</v>
      </c>
    </row>
    <row r="16" spans="2:24" x14ac:dyDescent="0.25">
      <c r="B16" s="9">
        <f t="shared" si="9"/>
        <v>29</v>
      </c>
      <c r="C16" s="11">
        <f t="shared" si="10"/>
        <v>15700.484627914268</v>
      </c>
      <c r="D16" s="11">
        <f t="shared" si="3"/>
        <v>596.44533016091634</v>
      </c>
      <c r="E16" s="11">
        <f t="shared" si="4"/>
        <v>2000</v>
      </c>
      <c r="F16" s="12">
        <f t="shared" si="11"/>
        <v>18296.929958075183</v>
      </c>
      <c r="H16" s="9">
        <f t="shared" si="12"/>
        <v>29</v>
      </c>
      <c r="I16" s="11">
        <f t="shared" si="13"/>
        <v>15863.918329277296</v>
      </c>
      <c r="J16" s="11">
        <f t="shared" si="5"/>
        <v>656.78234973265398</v>
      </c>
      <c r="K16" s="11">
        <f t="shared" si="6"/>
        <v>2000</v>
      </c>
      <c r="L16" s="12">
        <f t="shared" si="14"/>
        <v>18520.700679009951</v>
      </c>
      <c r="N16" s="9">
        <f t="shared" si="15"/>
        <v>29</v>
      </c>
      <c r="O16" s="11">
        <f t="shared" si="16"/>
        <v>13219.518824329021</v>
      </c>
      <c r="P16" s="11">
        <f t="shared" si="7"/>
        <v>724.60831755561014</v>
      </c>
      <c r="Q16" s="11">
        <f t="shared" si="8"/>
        <v>1600</v>
      </c>
      <c r="R16" s="12">
        <f t="shared" si="17"/>
        <v>15544.127141884632</v>
      </c>
      <c r="X16" s="30" t="s">
        <v>19</v>
      </c>
    </row>
    <row r="17" spans="2:18" x14ac:dyDescent="0.25">
      <c r="B17" s="9">
        <f t="shared" si="9"/>
        <v>30</v>
      </c>
      <c r="C17" s="11">
        <f t="shared" si="10"/>
        <v>18296.929958075183</v>
      </c>
      <c r="D17" s="11">
        <f t="shared" si="3"/>
        <v>695.08162890543008</v>
      </c>
      <c r="E17" s="11">
        <f t="shared" si="4"/>
        <v>2000</v>
      </c>
      <c r="F17" s="12">
        <f t="shared" si="11"/>
        <v>20992.011586980614</v>
      </c>
      <c r="H17" s="9">
        <f t="shared" si="12"/>
        <v>30</v>
      </c>
      <c r="I17" s="11">
        <f t="shared" si="13"/>
        <v>18520.700679009951</v>
      </c>
      <c r="J17" s="11">
        <f t="shared" si="5"/>
        <v>766.7758405063264</v>
      </c>
      <c r="K17" s="11">
        <f t="shared" si="6"/>
        <v>2000</v>
      </c>
      <c r="L17" s="12">
        <f t="shared" si="14"/>
        <v>21287.476519516276</v>
      </c>
      <c r="N17" s="9">
        <f t="shared" si="15"/>
        <v>30</v>
      </c>
      <c r="O17" s="11">
        <f t="shared" si="16"/>
        <v>15544.127141884632</v>
      </c>
      <c r="P17" s="11">
        <f t="shared" si="7"/>
        <v>852.02827469200338</v>
      </c>
      <c r="Q17" s="11">
        <f t="shared" si="8"/>
        <v>1600</v>
      </c>
      <c r="R17" s="12">
        <f t="shared" si="17"/>
        <v>17996.155416576636</v>
      </c>
    </row>
    <row r="18" spans="2:18" x14ac:dyDescent="0.25">
      <c r="B18" s="9">
        <f t="shared" si="9"/>
        <v>31</v>
      </c>
      <c r="C18" s="11">
        <f t="shared" si="10"/>
        <v>20992.011586980614</v>
      </c>
      <c r="D18" s="11">
        <f t="shared" si="3"/>
        <v>797.46501961332979</v>
      </c>
      <c r="E18" s="11">
        <f t="shared" si="4"/>
        <v>2000</v>
      </c>
      <c r="F18" s="12">
        <f t="shared" si="11"/>
        <v>23789.476606593944</v>
      </c>
      <c r="H18" s="9">
        <f t="shared" si="12"/>
        <v>31</v>
      </c>
      <c r="I18" s="11">
        <f t="shared" si="13"/>
        <v>21287.476519516276</v>
      </c>
      <c r="J18" s="11">
        <f t="shared" si="5"/>
        <v>881.32317364265793</v>
      </c>
      <c r="K18" s="11">
        <f t="shared" si="6"/>
        <v>2000</v>
      </c>
      <c r="L18" s="12">
        <f t="shared" si="14"/>
        <v>24168.799693158933</v>
      </c>
      <c r="N18" s="9">
        <f t="shared" si="15"/>
        <v>31</v>
      </c>
      <c r="O18" s="11">
        <f t="shared" si="16"/>
        <v>17996.155416576636</v>
      </c>
      <c r="P18" s="11">
        <f t="shared" si="7"/>
        <v>986.43256779331011</v>
      </c>
      <c r="Q18" s="11">
        <f t="shared" si="8"/>
        <v>1600</v>
      </c>
      <c r="R18" s="12">
        <f t="shared" si="17"/>
        <v>20582.587984369944</v>
      </c>
    </row>
    <row r="19" spans="2:18" x14ac:dyDescent="0.25">
      <c r="B19" s="9">
        <f t="shared" si="9"/>
        <v>32</v>
      </c>
      <c r="C19" s="11">
        <f t="shared" si="10"/>
        <v>23789.476606593944</v>
      </c>
      <c r="D19" s="11">
        <f t="shared" si="3"/>
        <v>903.73785047043339</v>
      </c>
      <c r="E19" s="11">
        <f t="shared" si="4"/>
        <v>2000</v>
      </c>
      <c r="F19" s="12">
        <f t="shared" si="11"/>
        <v>26693.214457064376</v>
      </c>
      <c r="H19" s="9">
        <f t="shared" si="12"/>
        <v>32</v>
      </c>
      <c r="I19" s="11">
        <f t="shared" si="13"/>
        <v>24168.799693158933</v>
      </c>
      <c r="J19" s="11">
        <f t="shared" si="5"/>
        <v>1000.6128828459442</v>
      </c>
      <c r="K19" s="11">
        <f t="shared" si="6"/>
        <v>2000</v>
      </c>
      <c r="L19" s="12">
        <f t="shared" si="14"/>
        <v>27169.412576004877</v>
      </c>
      <c r="N19" s="9">
        <f t="shared" si="15"/>
        <v>32</v>
      </c>
      <c r="O19" s="11">
        <f t="shared" si="16"/>
        <v>20582.587984369944</v>
      </c>
      <c r="P19" s="11">
        <f t="shared" si="7"/>
        <v>1128.2040328764858</v>
      </c>
      <c r="Q19" s="11">
        <f t="shared" si="8"/>
        <v>1600</v>
      </c>
      <c r="R19" s="12">
        <f t="shared" si="17"/>
        <v>23310.792017246429</v>
      </c>
    </row>
    <row r="20" spans="2:18" x14ac:dyDescent="0.25">
      <c r="B20" s="9">
        <f t="shared" si="9"/>
        <v>33</v>
      </c>
      <c r="C20" s="11">
        <f t="shared" si="10"/>
        <v>26693.214457064376</v>
      </c>
      <c r="D20" s="11">
        <f t="shared" si="3"/>
        <v>1014.047877324341</v>
      </c>
      <c r="E20" s="11">
        <f t="shared" si="4"/>
        <v>2000</v>
      </c>
      <c r="F20" s="12">
        <f t="shared" si="11"/>
        <v>29707.262334388717</v>
      </c>
      <c r="H20" s="9">
        <f t="shared" si="12"/>
        <v>33</v>
      </c>
      <c r="I20" s="11">
        <f t="shared" si="13"/>
        <v>27169.412576004877</v>
      </c>
      <c r="J20" s="11">
        <f t="shared" si="5"/>
        <v>1124.8413073075451</v>
      </c>
      <c r="K20" s="11">
        <f t="shared" si="6"/>
        <v>2000</v>
      </c>
      <c r="L20" s="12">
        <f t="shared" si="14"/>
        <v>30294.253883312424</v>
      </c>
      <c r="N20" s="9">
        <f t="shared" si="15"/>
        <v>33</v>
      </c>
      <c r="O20" s="11">
        <f t="shared" si="16"/>
        <v>23310.792017246429</v>
      </c>
      <c r="P20" s="11">
        <f t="shared" si="7"/>
        <v>1277.7464905469449</v>
      </c>
      <c r="Q20" s="11">
        <f t="shared" si="8"/>
        <v>1600</v>
      </c>
      <c r="R20" s="12">
        <f t="shared" si="17"/>
        <v>26188.538507793375</v>
      </c>
    </row>
    <row r="21" spans="2:18" x14ac:dyDescent="0.25">
      <c r="B21" s="9">
        <f t="shared" si="9"/>
        <v>34</v>
      </c>
      <c r="C21" s="11">
        <f t="shared" si="10"/>
        <v>29707.262334388717</v>
      </c>
      <c r="D21" s="11">
        <f t="shared" si="3"/>
        <v>1128.5484691159679</v>
      </c>
      <c r="E21" s="11">
        <f t="shared" si="4"/>
        <v>2000</v>
      </c>
      <c r="F21" s="12">
        <f t="shared" si="11"/>
        <v>32835.81080350469</v>
      </c>
      <c r="H21" s="9">
        <f t="shared" si="12"/>
        <v>34</v>
      </c>
      <c r="I21" s="11">
        <f t="shared" si="13"/>
        <v>30294.253883312424</v>
      </c>
      <c r="J21" s="11">
        <f t="shared" si="5"/>
        <v>1254.2129148609865</v>
      </c>
      <c r="K21" s="11">
        <f t="shared" si="6"/>
        <v>2000</v>
      </c>
      <c r="L21" s="12">
        <f t="shared" si="14"/>
        <v>33548.466798173409</v>
      </c>
      <c r="N21" s="9">
        <f t="shared" si="15"/>
        <v>34</v>
      </c>
      <c r="O21" s="11">
        <f t="shared" si="16"/>
        <v>26188.538507793375</v>
      </c>
      <c r="P21" s="11">
        <f t="shared" si="7"/>
        <v>1435.4858962376527</v>
      </c>
      <c r="Q21" s="11">
        <f t="shared" si="8"/>
        <v>1600</v>
      </c>
      <c r="R21" s="12">
        <f t="shared" si="17"/>
        <v>29224.024404031028</v>
      </c>
    </row>
    <row r="22" spans="2:18" x14ac:dyDescent="0.25">
      <c r="B22" s="9">
        <f t="shared" si="9"/>
        <v>35</v>
      </c>
      <c r="C22" s="11">
        <f t="shared" si="10"/>
        <v>32835.81080350469</v>
      </c>
      <c r="D22" s="11">
        <f t="shared" si="3"/>
        <v>1247.3988211152105</v>
      </c>
      <c r="E22" s="11">
        <f t="shared" si="4"/>
        <v>1750</v>
      </c>
      <c r="F22" s="12">
        <f t="shared" si="11"/>
        <v>35833.2096246199</v>
      </c>
      <c r="H22" s="9">
        <f t="shared" si="12"/>
        <v>35</v>
      </c>
      <c r="I22" s="11">
        <f t="shared" si="13"/>
        <v>33548.466798173409</v>
      </c>
      <c r="J22" s="11">
        <f t="shared" si="5"/>
        <v>1388.9406385160109</v>
      </c>
      <c r="K22" s="11">
        <f t="shared" si="6"/>
        <v>1750</v>
      </c>
      <c r="L22" s="12">
        <f t="shared" si="14"/>
        <v>36687.40743668942</v>
      </c>
      <c r="N22" s="9">
        <f t="shared" si="15"/>
        <v>35</v>
      </c>
      <c r="O22" s="11">
        <f t="shared" si="16"/>
        <v>29224.024404031028</v>
      </c>
      <c r="P22" s="11">
        <f t="shared" si="7"/>
        <v>1601.8715534968676</v>
      </c>
      <c r="Q22" s="11">
        <f t="shared" si="8"/>
        <v>1400</v>
      </c>
      <c r="R22" s="12">
        <f t="shared" si="17"/>
        <v>32225.895957527897</v>
      </c>
    </row>
    <row r="23" spans="2:18" x14ac:dyDescent="0.25">
      <c r="B23" s="9">
        <f t="shared" si="9"/>
        <v>36</v>
      </c>
      <c r="C23" s="11">
        <f t="shared" si="10"/>
        <v>35833.2096246199</v>
      </c>
      <c r="D23" s="11">
        <f t="shared" si="3"/>
        <v>1361.2669323138582</v>
      </c>
      <c r="E23" s="11">
        <f t="shared" si="4"/>
        <v>1750</v>
      </c>
      <c r="F23" s="12">
        <f t="shared" si="11"/>
        <v>38944.476556933761</v>
      </c>
      <c r="H23" s="9">
        <f t="shared" si="12"/>
        <v>36</v>
      </c>
      <c r="I23" s="11">
        <f t="shared" si="13"/>
        <v>36687.40743668942</v>
      </c>
      <c r="J23" s="11">
        <f t="shared" si="5"/>
        <v>1518.8959727180991</v>
      </c>
      <c r="K23" s="11">
        <f t="shared" si="6"/>
        <v>1750</v>
      </c>
      <c r="L23" s="12">
        <f t="shared" si="14"/>
        <v>39956.303409407519</v>
      </c>
      <c r="N23" s="9">
        <f t="shared" si="15"/>
        <v>36</v>
      </c>
      <c r="O23" s="11">
        <f t="shared" si="16"/>
        <v>32225.895957527897</v>
      </c>
      <c r="P23" s="11">
        <f t="shared" si="7"/>
        <v>1766.4146904145471</v>
      </c>
      <c r="Q23" s="11">
        <f t="shared" si="8"/>
        <v>1400</v>
      </c>
      <c r="R23" s="12">
        <f t="shared" si="17"/>
        <v>35392.310647942446</v>
      </c>
    </row>
    <row r="24" spans="2:18" x14ac:dyDescent="0.25">
      <c r="B24" s="9">
        <f t="shared" si="9"/>
        <v>37</v>
      </c>
      <c r="C24" s="11">
        <f t="shared" si="10"/>
        <v>38944.476556933761</v>
      </c>
      <c r="D24" s="11">
        <f t="shared" si="3"/>
        <v>1479.4607764301977</v>
      </c>
      <c r="E24" s="11">
        <f t="shared" si="4"/>
        <v>1750</v>
      </c>
      <c r="F24" s="12">
        <f t="shared" si="11"/>
        <v>42173.93733336396</v>
      </c>
      <c r="H24" s="9">
        <f t="shared" si="12"/>
        <v>37</v>
      </c>
      <c r="I24" s="11">
        <f t="shared" si="13"/>
        <v>39956.303409407519</v>
      </c>
      <c r="J24" s="11">
        <f t="shared" si="5"/>
        <v>1654.2315898985748</v>
      </c>
      <c r="K24" s="11">
        <f t="shared" si="6"/>
        <v>1750</v>
      </c>
      <c r="L24" s="12">
        <f t="shared" si="14"/>
        <v>43360.534999306095</v>
      </c>
      <c r="N24" s="9">
        <f t="shared" si="15"/>
        <v>37</v>
      </c>
      <c r="O24" s="11">
        <f t="shared" si="16"/>
        <v>35392.310647942446</v>
      </c>
      <c r="P24" s="11">
        <f t="shared" si="7"/>
        <v>1939.9770153368472</v>
      </c>
      <c r="Q24" s="11">
        <f t="shared" si="8"/>
        <v>1400</v>
      </c>
      <c r="R24" s="12">
        <f t="shared" si="17"/>
        <v>38732.28766327929</v>
      </c>
    </row>
    <row r="25" spans="2:18" x14ac:dyDescent="0.25">
      <c r="B25" s="9">
        <f t="shared" si="9"/>
        <v>38</v>
      </c>
      <c r="C25" s="11">
        <f t="shared" si="10"/>
        <v>42173.93733336396</v>
      </c>
      <c r="D25" s="11">
        <f t="shared" si="3"/>
        <v>1602.144683627241</v>
      </c>
      <c r="E25" s="11">
        <f t="shared" si="4"/>
        <v>1750</v>
      </c>
      <c r="F25" s="12">
        <f t="shared" si="11"/>
        <v>45526.082016991204</v>
      </c>
      <c r="H25" s="9">
        <f t="shared" si="12"/>
        <v>38</v>
      </c>
      <c r="I25" s="11">
        <f t="shared" si="13"/>
        <v>43360.534999306095</v>
      </c>
      <c r="J25" s="11">
        <f t="shared" si="5"/>
        <v>1795.1702392435739</v>
      </c>
      <c r="K25" s="11">
        <f t="shared" si="6"/>
        <v>1750</v>
      </c>
      <c r="L25" s="12">
        <f t="shared" si="14"/>
        <v>46905.705238549672</v>
      </c>
      <c r="N25" s="9">
        <f t="shared" si="15"/>
        <v>38</v>
      </c>
      <c r="O25" s="11">
        <f t="shared" si="16"/>
        <v>38732.28766327929</v>
      </c>
      <c r="P25" s="11">
        <f t="shared" si="7"/>
        <v>2123.0529016772471</v>
      </c>
      <c r="Q25" s="11">
        <f t="shared" si="8"/>
        <v>1400</v>
      </c>
      <c r="R25" s="12">
        <f t="shared" si="17"/>
        <v>42255.340564956539</v>
      </c>
    </row>
    <row r="26" spans="2:18" x14ac:dyDescent="0.25">
      <c r="B26" s="9">
        <f t="shared" si="9"/>
        <v>39</v>
      </c>
      <c r="C26" s="11">
        <f t="shared" si="10"/>
        <v>45526.082016991204</v>
      </c>
      <c r="D26" s="11">
        <f t="shared" si="3"/>
        <v>1729.4892268025824</v>
      </c>
      <c r="E26" s="11">
        <f t="shared" si="4"/>
        <v>1750</v>
      </c>
      <c r="F26" s="12">
        <f t="shared" si="11"/>
        <v>49005.571243793784</v>
      </c>
      <c r="H26" s="9">
        <f t="shared" si="12"/>
        <v>39</v>
      </c>
      <c r="I26" s="11">
        <f t="shared" si="13"/>
        <v>46905.705238549672</v>
      </c>
      <c r="J26" s="11">
        <f t="shared" si="5"/>
        <v>1941.9438919820359</v>
      </c>
      <c r="K26" s="11">
        <f t="shared" si="6"/>
        <v>1750</v>
      </c>
      <c r="L26" s="12">
        <f t="shared" si="14"/>
        <v>50597.64913053171</v>
      </c>
      <c r="N26" s="9">
        <f t="shared" si="15"/>
        <v>39</v>
      </c>
      <c r="O26" s="11">
        <f t="shared" si="16"/>
        <v>42255.340564956539</v>
      </c>
      <c r="P26" s="11">
        <f t="shared" si="7"/>
        <v>2316.1638211946474</v>
      </c>
      <c r="Q26" s="11">
        <f t="shared" si="8"/>
        <v>1400</v>
      </c>
      <c r="R26" s="12">
        <f t="shared" si="17"/>
        <v>45971.504386151188</v>
      </c>
    </row>
    <row r="27" spans="2:18" x14ac:dyDescent="0.25">
      <c r="B27" s="9">
        <f t="shared" si="9"/>
        <v>40</v>
      </c>
      <c r="C27" s="11">
        <f t="shared" si="10"/>
        <v>49005.571243793784</v>
      </c>
      <c r="D27" s="11">
        <f t="shared" si="3"/>
        <v>1861.6714587434899</v>
      </c>
      <c r="E27" s="11">
        <f t="shared" si="4"/>
        <v>1750</v>
      </c>
      <c r="F27" s="12">
        <f t="shared" si="11"/>
        <v>52617.242702537274</v>
      </c>
      <c r="H27" s="9">
        <f t="shared" si="12"/>
        <v>40</v>
      </c>
      <c r="I27" s="11">
        <f t="shared" si="13"/>
        <v>50597.64913053171</v>
      </c>
      <c r="J27" s="11">
        <f t="shared" si="5"/>
        <v>2094.7941231876543</v>
      </c>
      <c r="K27" s="11">
        <f t="shared" si="6"/>
        <v>1750</v>
      </c>
      <c r="L27" s="12">
        <f t="shared" si="14"/>
        <v>54442.443253719364</v>
      </c>
      <c r="N27" s="9">
        <f t="shared" si="15"/>
        <v>40</v>
      </c>
      <c r="O27" s="11">
        <f t="shared" si="16"/>
        <v>45971.504386151188</v>
      </c>
      <c r="P27" s="11">
        <f t="shared" si="7"/>
        <v>2519.8598293489804</v>
      </c>
      <c r="Q27" s="11">
        <f t="shared" si="8"/>
        <v>1400</v>
      </c>
      <c r="R27" s="12">
        <f t="shared" si="17"/>
        <v>49891.364215500165</v>
      </c>
    </row>
    <row r="28" spans="2:18" x14ac:dyDescent="0.25">
      <c r="B28" s="9">
        <f t="shared" si="9"/>
        <v>41</v>
      </c>
      <c r="C28" s="11">
        <f t="shared" si="10"/>
        <v>52617.242702537274</v>
      </c>
      <c r="D28" s="11">
        <f t="shared" si="3"/>
        <v>1998.8751582912782</v>
      </c>
      <c r="E28" s="11">
        <f t="shared" si="4"/>
        <v>1750</v>
      </c>
      <c r="F28" s="12">
        <f t="shared" si="11"/>
        <v>56366.117860828555</v>
      </c>
      <c r="H28" s="9">
        <f t="shared" si="12"/>
        <v>41</v>
      </c>
      <c r="I28" s="11">
        <f t="shared" si="13"/>
        <v>54442.443253719364</v>
      </c>
      <c r="J28" s="11">
        <f t="shared" si="5"/>
        <v>2253.9725093878137</v>
      </c>
      <c r="K28" s="11">
        <f t="shared" si="6"/>
        <v>1750</v>
      </c>
      <c r="L28" s="12">
        <f t="shared" si="14"/>
        <v>58446.415763107179</v>
      </c>
      <c r="N28" s="9">
        <f t="shared" si="15"/>
        <v>41</v>
      </c>
      <c r="O28" s="11">
        <f t="shared" si="16"/>
        <v>49891.364215500165</v>
      </c>
      <c r="P28" s="11">
        <f t="shared" si="7"/>
        <v>2734.7211320743882</v>
      </c>
      <c r="Q28" s="11">
        <f t="shared" si="8"/>
        <v>1400</v>
      </c>
      <c r="R28" s="12">
        <f t="shared" si="17"/>
        <v>54026.085347574553</v>
      </c>
    </row>
    <row r="29" spans="2:18" x14ac:dyDescent="0.25">
      <c r="B29" s="9">
        <f t="shared" si="9"/>
        <v>42</v>
      </c>
      <c r="C29" s="11">
        <f t="shared" si="10"/>
        <v>56366.117860828555</v>
      </c>
      <c r="D29" s="11">
        <f t="shared" si="3"/>
        <v>2141.2910858572122</v>
      </c>
      <c r="E29" s="11">
        <f t="shared" si="4"/>
        <v>1750</v>
      </c>
      <c r="F29" s="12">
        <f t="shared" si="11"/>
        <v>60257.408946685769</v>
      </c>
      <c r="H29" s="9">
        <f t="shared" si="12"/>
        <v>42</v>
      </c>
      <c r="I29" s="11">
        <f t="shared" si="13"/>
        <v>58446.415763107179</v>
      </c>
      <c r="J29" s="11">
        <f t="shared" si="5"/>
        <v>2419.7410426339425</v>
      </c>
      <c r="K29" s="11">
        <f t="shared" si="6"/>
        <v>1750</v>
      </c>
      <c r="L29" s="12">
        <f t="shared" si="14"/>
        <v>62616.15680574112</v>
      </c>
      <c r="N29" s="9">
        <f t="shared" si="15"/>
        <v>42</v>
      </c>
      <c r="O29" s="11">
        <f t="shared" si="16"/>
        <v>54026.085347574553</v>
      </c>
      <c r="P29" s="11">
        <f t="shared" si="7"/>
        <v>2961.3597384327495</v>
      </c>
      <c r="Q29" s="11">
        <f t="shared" si="8"/>
        <v>1400</v>
      </c>
      <c r="R29" s="12">
        <f t="shared" si="17"/>
        <v>58387.445086007305</v>
      </c>
    </row>
    <row r="30" spans="2:18" x14ac:dyDescent="0.25">
      <c r="B30" s="9">
        <f t="shared" si="9"/>
        <v>43</v>
      </c>
      <c r="C30" s="11">
        <f t="shared" si="10"/>
        <v>60257.408946685769</v>
      </c>
      <c r="D30" s="11">
        <f t="shared" si="3"/>
        <v>2289.1172486451992</v>
      </c>
      <c r="E30" s="11">
        <f t="shared" si="4"/>
        <v>1750</v>
      </c>
      <c r="F30" s="12">
        <f t="shared" si="11"/>
        <v>64296.526195330967</v>
      </c>
      <c r="H30" s="9">
        <f t="shared" si="12"/>
        <v>43</v>
      </c>
      <c r="I30" s="11">
        <f t="shared" si="13"/>
        <v>62616.15680574112</v>
      </c>
      <c r="J30" s="11">
        <f t="shared" si="5"/>
        <v>2592.3725617148007</v>
      </c>
      <c r="K30" s="11">
        <f t="shared" si="6"/>
        <v>1750</v>
      </c>
      <c r="L30" s="12">
        <f t="shared" si="14"/>
        <v>66958.529367455922</v>
      </c>
      <c r="N30" s="9">
        <f t="shared" si="15"/>
        <v>43</v>
      </c>
      <c r="O30" s="11">
        <f t="shared" si="16"/>
        <v>58387.445086007305</v>
      </c>
      <c r="P30" s="11">
        <f t="shared" si="7"/>
        <v>3200.4212038549554</v>
      </c>
      <c r="Q30" s="11">
        <f t="shared" si="8"/>
        <v>1400</v>
      </c>
      <c r="R30" s="12">
        <f t="shared" si="17"/>
        <v>62987.866289862257</v>
      </c>
    </row>
    <row r="31" spans="2:18" x14ac:dyDescent="0.25">
      <c r="B31" s="9">
        <f t="shared" si="9"/>
        <v>44</v>
      </c>
      <c r="C31" s="11">
        <f t="shared" si="10"/>
        <v>64296.526195330967</v>
      </c>
      <c r="D31" s="11">
        <f t="shared" si="3"/>
        <v>2442.5591759500176</v>
      </c>
      <c r="E31" s="11">
        <f t="shared" si="4"/>
        <v>1750</v>
      </c>
      <c r="F31" s="12">
        <f t="shared" si="11"/>
        <v>68489.085371280991</v>
      </c>
      <c r="H31" s="9">
        <f t="shared" si="12"/>
        <v>44</v>
      </c>
      <c r="I31" s="11">
        <f t="shared" si="13"/>
        <v>66958.529367455922</v>
      </c>
      <c r="J31" s="11">
        <f t="shared" si="5"/>
        <v>2772.1512012224321</v>
      </c>
      <c r="K31" s="11">
        <f t="shared" si="6"/>
        <v>1750</v>
      </c>
      <c r="L31" s="12">
        <f t="shared" si="14"/>
        <v>71480.680568678348</v>
      </c>
      <c r="N31" s="9">
        <f t="shared" si="15"/>
        <v>44</v>
      </c>
      <c r="O31" s="11">
        <f t="shared" si="16"/>
        <v>62987.866289862257</v>
      </c>
      <c r="P31" s="11">
        <f t="shared" si="7"/>
        <v>3452.5864689353721</v>
      </c>
      <c r="Q31" s="11">
        <f t="shared" si="8"/>
        <v>1400</v>
      </c>
      <c r="R31" s="12">
        <f t="shared" si="17"/>
        <v>67840.452758797634</v>
      </c>
    </row>
    <row r="32" spans="2:18" x14ac:dyDescent="0.25">
      <c r="B32" s="9">
        <f t="shared" si="9"/>
        <v>45</v>
      </c>
      <c r="C32" s="11">
        <f t="shared" si="10"/>
        <v>68489.085371280991</v>
      </c>
      <c r="D32" s="11">
        <f t="shared" si="3"/>
        <v>2601.830204913847</v>
      </c>
      <c r="E32" s="11">
        <f t="shared" si="4"/>
        <v>1750</v>
      </c>
      <c r="F32" s="12">
        <f t="shared" si="11"/>
        <v>72840.915576194835</v>
      </c>
      <c r="H32" s="9">
        <f t="shared" si="12"/>
        <v>45</v>
      </c>
      <c r="I32" s="11">
        <f t="shared" si="13"/>
        <v>71480.680568678348</v>
      </c>
      <c r="J32" s="11">
        <f t="shared" si="5"/>
        <v>2959.3728592099083</v>
      </c>
      <c r="K32" s="11">
        <f t="shared" si="6"/>
        <v>1750</v>
      </c>
      <c r="L32" s="12">
        <f t="shared" si="14"/>
        <v>76190.053427888255</v>
      </c>
      <c r="N32" s="9">
        <f t="shared" si="15"/>
        <v>45</v>
      </c>
      <c r="O32" s="11">
        <f t="shared" si="16"/>
        <v>67840.452758797634</v>
      </c>
      <c r="P32" s="11">
        <f t="shared" si="7"/>
        <v>3718.5737990170974</v>
      </c>
      <c r="Q32" s="11">
        <f t="shared" si="8"/>
        <v>1400</v>
      </c>
      <c r="R32" s="12">
        <f t="shared" si="17"/>
        <v>72959.026557814737</v>
      </c>
    </row>
    <row r="33" spans="2:18" x14ac:dyDescent="0.25">
      <c r="B33" s="9">
        <f t="shared" si="9"/>
        <v>46</v>
      </c>
      <c r="C33" s="11">
        <f t="shared" si="10"/>
        <v>72840.915576194835</v>
      </c>
      <c r="D33" s="11">
        <f t="shared" si="3"/>
        <v>2767.1517771383919</v>
      </c>
      <c r="E33" s="11">
        <f t="shared" si="4"/>
        <v>1750</v>
      </c>
      <c r="F33" s="12">
        <f t="shared" si="11"/>
        <v>77358.06735333323</v>
      </c>
      <c r="H33" s="9">
        <f t="shared" si="12"/>
        <v>46</v>
      </c>
      <c r="I33" s="11">
        <f t="shared" si="13"/>
        <v>76190.053427888255</v>
      </c>
      <c r="J33" s="11">
        <f t="shared" si="5"/>
        <v>3154.3456842105761</v>
      </c>
      <c r="K33" s="11">
        <f t="shared" si="6"/>
        <v>1750</v>
      </c>
      <c r="L33" s="12">
        <f t="shared" si="14"/>
        <v>81094.399112098836</v>
      </c>
      <c r="N33" s="9">
        <f t="shared" si="15"/>
        <v>46</v>
      </c>
      <c r="O33" s="11">
        <f t="shared" si="16"/>
        <v>72959.026557814737</v>
      </c>
      <c r="P33" s="11">
        <f t="shared" si="7"/>
        <v>3999.1408300926983</v>
      </c>
      <c r="Q33" s="11">
        <f t="shared" si="8"/>
        <v>1400</v>
      </c>
      <c r="R33" s="12">
        <f t="shared" si="17"/>
        <v>78358.167387907437</v>
      </c>
    </row>
    <row r="34" spans="2:18" x14ac:dyDescent="0.25">
      <c r="B34" s="9">
        <f t="shared" si="9"/>
        <v>47</v>
      </c>
      <c r="C34" s="11">
        <f t="shared" si="10"/>
        <v>77358.06735333323</v>
      </c>
      <c r="D34" s="11">
        <f t="shared" si="3"/>
        <v>2938.7537465650003</v>
      </c>
      <c r="E34" s="11">
        <f t="shared" si="4"/>
        <v>1750</v>
      </c>
      <c r="F34" s="12">
        <f t="shared" si="11"/>
        <v>82046.821099898225</v>
      </c>
      <c r="H34" s="9">
        <f t="shared" si="12"/>
        <v>47</v>
      </c>
      <c r="I34" s="11">
        <f t="shared" si="13"/>
        <v>81094.399112098836</v>
      </c>
      <c r="J34" s="11">
        <f t="shared" si="5"/>
        <v>3357.3905824203975</v>
      </c>
      <c r="K34" s="11">
        <f t="shared" si="6"/>
        <v>1750</v>
      </c>
      <c r="L34" s="12">
        <f t="shared" si="14"/>
        <v>86201.789694519233</v>
      </c>
      <c r="N34" s="9">
        <f t="shared" si="15"/>
        <v>47</v>
      </c>
      <c r="O34" s="11">
        <f t="shared" si="16"/>
        <v>78358.167387907437</v>
      </c>
      <c r="P34" s="11">
        <f t="shared" si="7"/>
        <v>4295.0867268479715</v>
      </c>
      <c r="Q34" s="11">
        <f t="shared" si="8"/>
        <v>1400</v>
      </c>
      <c r="R34" s="12">
        <f t="shared" si="17"/>
        <v>84053.254114755415</v>
      </c>
    </row>
    <row r="35" spans="2:18" x14ac:dyDescent="0.25">
      <c r="B35" s="9">
        <f t="shared" si="9"/>
        <v>48</v>
      </c>
      <c r="C35" s="11">
        <f t="shared" si="10"/>
        <v>82046.821099898225</v>
      </c>
      <c r="D35" s="11">
        <f t="shared" si="3"/>
        <v>3116.8746990508284</v>
      </c>
      <c r="E35" s="11">
        <f t="shared" si="4"/>
        <v>1750</v>
      </c>
      <c r="F35" s="12">
        <f t="shared" si="11"/>
        <v>86913.695798949047</v>
      </c>
      <c r="H35" s="9">
        <f t="shared" si="12"/>
        <v>48</v>
      </c>
      <c r="I35" s="11">
        <f t="shared" si="13"/>
        <v>86201.789694519233</v>
      </c>
      <c r="J35" s="11">
        <f t="shared" si="5"/>
        <v>3568.8417458781528</v>
      </c>
      <c r="K35" s="11">
        <f t="shared" si="6"/>
        <v>1750</v>
      </c>
      <c r="L35" s="12">
        <f t="shared" si="14"/>
        <v>91520.631440397381</v>
      </c>
      <c r="N35" s="9">
        <f t="shared" si="15"/>
        <v>48</v>
      </c>
      <c r="O35" s="11">
        <f t="shared" si="16"/>
        <v>84053.254114755415</v>
      </c>
      <c r="P35" s="11">
        <f t="shared" si="7"/>
        <v>4607.2544589956706</v>
      </c>
      <c r="Q35" s="11">
        <f t="shared" si="8"/>
        <v>1400</v>
      </c>
      <c r="R35" s="12">
        <f t="shared" si="17"/>
        <v>90060.508573751082</v>
      </c>
    </row>
    <row r="36" spans="2:18" x14ac:dyDescent="0.25">
      <c r="B36" s="9">
        <f t="shared" si="9"/>
        <v>49</v>
      </c>
      <c r="C36" s="11">
        <f t="shared" si="10"/>
        <v>86913.695798949047</v>
      </c>
      <c r="D36" s="11">
        <f t="shared" si="3"/>
        <v>3301.7622840853805</v>
      </c>
      <c r="E36" s="11">
        <f t="shared" si="4"/>
        <v>1750</v>
      </c>
      <c r="F36" s="12">
        <f t="shared" si="11"/>
        <v>91965.458083034435</v>
      </c>
      <c r="H36" s="9">
        <f t="shared" si="12"/>
        <v>49</v>
      </c>
      <c r="I36" s="11">
        <f t="shared" si="13"/>
        <v>91520.631440397381</v>
      </c>
      <c r="J36" s="11">
        <f t="shared" si="5"/>
        <v>3789.0472025128461</v>
      </c>
      <c r="K36" s="11">
        <f t="shared" si="6"/>
        <v>1750</v>
      </c>
      <c r="L36" s="12">
        <f t="shared" si="14"/>
        <v>97059.678642910221</v>
      </c>
      <c r="N36" s="9">
        <f t="shared" si="15"/>
        <v>49</v>
      </c>
      <c r="O36" s="11">
        <f t="shared" si="16"/>
        <v>90060.508573751082</v>
      </c>
      <c r="P36" s="11">
        <f t="shared" si="7"/>
        <v>4936.5332023830815</v>
      </c>
      <c r="Q36" s="11">
        <f t="shared" si="8"/>
        <v>1400</v>
      </c>
      <c r="R36" s="12">
        <f t="shared" si="17"/>
        <v>96397.041776134167</v>
      </c>
    </row>
    <row r="37" spans="2:18" x14ac:dyDescent="0.25">
      <c r="B37" s="9">
        <f t="shared" si="9"/>
        <v>50</v>
      </c>
      <c r="C37" s="11">
        <f t="shared" si="10"/>
        <v>91965.458083034435</v>
      </c>
      <c r="D37" s="11">
        <f t="shared" si="3"/>
        <v>3493.6735591086185</v>
      </c>
      <c r="E37" s="11">
        <f t="shared" si="4"/>
        <v>1750</v>
      </c>
      <c r="F37" s="12">
        <f t="shared" si="11"/>
        <v>97209.131642143053</v>
      </c>
      <c r="H37" s="9">
        <f t="shared" si="12"/>
        <v>50</v>
      </c>
      <c r="I37" s="11">
        <f t="shared" si="13"/>
        <v>97059.678642910221</v>
      </c>
      <c r="J37" s="11">
        <f t="shared" si="5"/>
        <v>4018.3693889636252</v>
      </c>
      <c r="K37" s="11">
        <f t="shared" si="6"/>
        <v>1750</v>
      </c>
      <c r="L37" s="12">
        <f t="shared" si="14"/>
        <v>102828.04803187384</v>
      </c>
      <c r="N37" s="9">
        <f t="shared" si="15"/>
        <v>50</v>
      </c>
      <c r="O37" s="11">
        <f t="shared" si="16"/>
        <v>96397.041776134167</v>
      </c>
      <c r="P37" s="11">
        <f t="shared" si="7"/>
        <v>5283.8608717127645</v>
      </c>
      <c r="Q37" s="11">
        <f t="shared" si="8"/>
        <v>1400</v>
      </c>
      <c r="R37" s="12">
        <f t="shared" si="17"/>
        <v>103080.90264784693</v>
      </c>
    </row>
    <row r="38" spans="2:18" x14ac:dyDescent="0.25">
      <c r="B38" s="9">
        <f t="shared" si="9"/>
        <v>51</v>
      </c>
      <c r="C38" s="11">
        <f t="shared" si="10"/>
        <v>97209.131642143053</v>
      </c>
      <c r="D38" s="11">
        <f t="shared" si="3"/>
        <v>3692.8753469093613</v>
      </c>
      <c r="E38" s="11">
        <f t="shared" si="4"/>
        <v>1500</v>
      </c>
      <c r="F38" s="12">
        <f t="shared" si="11"/>
        <v>102402.00698905242</v>
      </c>
      <c r="H38" s="9">
        <f t="shared" si="12"/>
        <v>51</v>
      </c>
      <c r="I38" s="11">
        <f t="shared" si="13"/>
        <v>102828.04803187384</v>
      </c>
      <c r="J38" s="11">
        <f t="shared" si="5"/>
        <v>4257.1857471150379</v>
      </c>
      <c r="K38" s="11">
        <f t="shared" si="6"/>
        <v>1500</v>
      </c>
      <c r="L38" s="12">
        <f t="shared" si="14"/>
        <v>108585.23377898888</v>
      </c>
      <c r="N38" s="9">
        <f t="shared" si="15"/>
        <v>51</v>
      </c>
      <c r="O38" s="11">
        <f t="shared" si="16"/>
        <v>103080.90264784693</v>
      </c>
      <c r="P38" s="11">
        <f t="shared" si="7"/>
        <v>5650.2267920906106</v>
      </c>
      <c r="Q38" s="11">
        <f t="shared" si="8"/>
        <v>1200</v>
      </c>
      <c r="R38" s="12">
        <f t="shared" si="17"/>
        <v>109931.12943993755</v>
      </c>
    </row>
    <row r="39" spans="2:18" x14ac:dyDescent="0.25">
      <c r="B39" s="9">
        <f t="shared" si="9"/>
        <v>52</v>
      </c>
      <c r="C39" s="11">
        <f t="shared" si="10"/>
        <v>102402.00698905242</v>
      </c>
      <c r="D39" s="11">
        <f t="shared" si="3"/>
        <v>3890.1473626575339</v>
      </c>
      <c r="E39" s="11">
        <f t="shared" si="4"/>
        <v>1500</v>
      </c>
      <c r="F39" s="12">
        <f t="shared" si="11"/>
        <v>107792.15435170995</v>
      </c>
      <c r="H39" s="9">
        <f t="shared" si="12"/>
        <v>52</v>
      </c>
      <c r="I39" s="11">
        <f t="shared" si="13"/>
        <v>108585.23377898888</v>
      </c>
      <c r="J39" s="11">
        <f t="shared" si="5"/>
        <v>4495.5390911220611</v>
      </c>
      <c r="K39" s="11">
        <f t="shared" si="6"/>
        <v>1500</v>
      </c>
      <c r="L39" s="12">
        <f t="shared" si="14"/>
        <v>114580.77287011094</v>
      </c>
      <c r="N39" s="9">
        <f t="shared" si="15"/>
        <v>52</v>
      </c>
      <c r="O39" s="11">
        <f t="shared" si="16"/>
        <v>109931.12943993755</v>
      </c>
      <c r="P39" s="11">
        <f t="shared" si="7"/>
        <v>6025.7118136449471</v>
      </c>
      <c r="Q39" s="11">
        <f t="shared" si="8"/>
        <v>1200</v>
      </c>
      <c r="R39" s="12">
        <f t="shared" si="17"/>
        <v>117156.84125358249</v>
      </c>
    </row>
    <row r="40" spans="2:18" x14ac:dyDescent="0.25">
      <c r="B40" s="9">
        <f t="shared" si="9"/>
        <v>53</v>
      </c>
      <c r="C40" s="11">
        <f t="shared" si="10"/>
        <v>107792.15435170995</v>
      </c>
      <c r="D40" s="11">
        <f t="shared" si="3"/>
        <v>4094.9135402327383</v>
      </c>
      <c r="E40" s="11">
        <f t="shared" si="4"/>
        <v>1500</v>
      </c>
      <c r="F40" s="12">
        <f t="shared" si="11"/>
        <v>113387.06789194269</v>
      </c>
      <c r="H40" s="9">
        <f t="shared" si="12"/>
        <v>53</v>
      </c>
      <c r="I40" s="11">
        <f t="shared" si="13"/>
        <v>114580.77287011094</v>
      </c>
      <c r="J40" s="11">
        <f t="shared" si="5"/>
        <v>4743.7605059356938</v>
      </c>
      <c r="K40" s="11">
        <f t="shared" si="6"/>
        <v>1500</v>
      </c>
      <c r="L40" s="12">
        <f t="shared" si="14"/>
        <v>120824.53337604663</v>
      </c>
      <c r="N40" s="9">
        <f t="shared" si="15"/>
        <v>53</v>
      </c>
      <c r="O40" s="11">
        <f t="shared" si="16"/>
        <v>117156.84125358249</v>
      </c>
      <c r="P40" s="11">
        <f t="shared" si="7"/>
        <v>6421.7784897474876</v>
      </c>
      <c r="Q40" s="11">
        <f t="shared" si="8"/>
        <v>1200</v>
      </c>
      <c r="R40" s="12">
        <f t="shared" si="17"/>
        <v>124778.61974332998</v>
      </c>
    </row>
    <row r="41" spans="2:18" x14ac:dyDescent="0.25">
      <c r="B41" s="9">
        <f t="shared" si="9"/>
        <v>54</v>
      </c>
      <c r="C41" s="11">
        <f t="shared" si="10"/>
        <v>113387.06789194269</v>
      </c>
      <c r="D41" s="11">
        <f t="shared" si="3"/>
        <v>4307.4585751670647</v>
      </c>
      <c r="E41" s="11">
        <f t="shared" si="4"/>
        <v>1500</v>
      </c>
      <c r="F41" s="12">
        <f t="shared" si="11"/>
        <v>119194.52646710975</v>
      </c>
      <c r="H41" s="9">
        <f t="shared" si="12"/>
        <v>54</v>
      </c>
      <c r="I41" s="11">
        <f t="shared" si="13"/>
        <v>120824.53337604663</v>
      </c>
      <c r="J41" s="11">
        <f t="shared" si="5"/>
        <v>5002.2585397214743</v>
      </c>
      <c r="K41" s="11">
        <f t="shared" si="6"/>
        <v>1500</v>
      </c>
      <c r="L41" s="12">
        <f t="shared" si="14"/>
        <v>127326.7919157681</v>
      </c>
      <c r="N41" s="9">
        <f t="shared" si="15"/>
        <v>54</v>
      </c>
      <c r="O41" s="11">
        <f t="shared" si="16"/>
        <v>124778.61974332998</v>
      </c>
      <c r="P41" s="11">
        <f t="shared" si="7"/>
        <v>6839.5549732661902</v>
      </c>
      <c r="Q41" s="11">
        <f t="shared" si="8"/>
        <v>1200</v>
      </c>
      <c r="R41" s="12">
        <f t="shared" si="17"/>
        <v>132818.17471659617</v>
      </c>
    </row>
    <row r="42" spans="2:18" x14ac:dyDescent="0.25">
      <c r="B42" s="9">
        <f t="shared" si="9"/>
        <v>55</v>
      </c>
      <c r="C42" s="11">
        <f t="shared" si="10"/>
        <v>119194.52646710975</v>
      </c>
      <c r="D42" s="11">
        <f t="shared" si="3"/>
        <v>4528.0779782842746</v>
      </c>
      <c r="E42" s="11">
        <f t="shared" si="4"/>
        <v>1500</v>
      </c>
      <c r="F42" s="12">
        <f t="shared" si="11"/>
        <v>125222.60444539403</v>
      </c>
      <c r="H42" s="9">
        <f t="shared" si="12"/>
        <v>55</v>
      </c>
      <c r="I42" s="11">
        <f t="shared" si="13"/>
        <v>127326.7919157681</v>
      </c>
      <c r="J42" s="11">
        <f t="shared" si="5"/>
        <v>5271.4586549544201</v>
      </c>
      <c r="K42" s="11">
        <f t="shared" si="6"/>
        <v>1500</v>
      </c>
      <c r="L42" s="12">
        <f t="shared" si="14"/>
        <v>134098.25057072254</v>
      </c>
      <c r="N42" s="9">
        <f t="shared" si="15"/>
        <v>55</v>
      </c>
      <c r="O42" s="11">
        <f t="shared" si="16"/>
        <v>132818.17471659617</v>
      </c>
      <c r="P42" s="11">
        <f t="shared" si="7"/>
        <v>7280.2312550952247</v>
      </c>
      <c r="Q42" s="11">
        <f t="shared" si="8"/>
        <v>1200</v>
      </c>
      <c r="R42" s="12">
        <f t="shared" si="17"/>
        <v>141298.40597169139</v>
      </c>
    </row>
    <row r="43" spans="2:18" x14ac:dyDescent="0.25">
      <c r="B43" s="9">
        <f t="shared" si="9"/>
        <v>56</v>
      </c>
      <c r="C43" s="11">
        <f t="shared" si="10"/>
        <v>125222.60444539403</v>
      </c>
      <c r="D43" s="11">
        <f t="shared" si="3"/>
        <v>4757.0784865616515</v>
      </c>
      <c r="E43" s="11">
        <f t="shared" si="4"/>
        <v>1500</v>
      </c>
      <c r="F43" s="12">
        <f t="shared" si="11"/>
        <v>131479.68293195567</v>
      </c>
      <c r="H43" s="9">
        <f t="shared" si="12"/>
        <v>56</v>
      </c>
      <c r="I43" s="11">
        <f t="shared" si="13"/>
        <v>134098.25057072254</v>
      </c>
      <c r="J43" s="11">
        <f t="shared" si="5"/>
        <v>5551.803928688636</v>
      </c>
      <c r="K43" s="11">
        <f t="shared" si="6"/>
        <v>1500</v>
      </c>
      <c r="L43" s="12">
        <f t="shared" si="14"/>
        <v>141150.05449941117</v>
      </c>
      <c r="N43" s="9">
        <f t="shared" si="15"/>
        <v>56</v>
      </c>
      <c r="O43" s="11">
        <f t="shared" si="16"/>
        <v>141298.40597169139</v>
      </c>
      <c r="P43" s="11">
        <f t="shared" si="7"/>
        <v>7745.0625537146689</v>
      </c>
      <c r="Q43" s="11">
        <f t="shared" si="8"/>
        <v>1200</v>
      </c>
      <c r="R43" s="12">
        <f t="shared" si="17"/>
        <v>150243.46852540606</v>
      </c>
    </row>
    <row r="44" spans="2:18" x14ac:dyDescent="0.25">
      <c r="B44" s="9">
        <f t="shared" si="9"/>
        <v>57</v>
      </c>
      <c r="C44" s="11">
        <f t="shared" si="10"/>
        <v>131479.68293195567</v>
      </c>
      <c r="D44" s="11">
        <f t="shared" si="3"/>
        <v>4994.7784896000803</v>
      </c>
      <c r="E44" s="11">
        <f t="shared" si="4"/>
        <v>1500</v>
      </c>
      <c r="F44" s="12">
        <f t="shared" si="11"/>
        <v>137974.46142155575</v>
      </c>
      <c r="H44" s="9">
        <f t="shared" si="12"/>
        <v>57</v>
      </c>
      <c r="I44" s="11">
        <f t="shared" si="13"/>
        <v>141150.05449941117</v>
      </c>
      <c r="J44" s="11">
        <f t="shared" si="5"/>
        <v>5843.7557818187997</v>
      </c>
      <c r="K44" s="11">
        <f t="shared" si="6"/>
        <v>1500</v>
      </c>
      <c r="L44" s="12">
        <f t="shared" si="14"/>
        <v>148493.81028122996</v>
      </c>
      <c r="N44" s="9">
        <f t="shared" si="15"/>
        <v>57</v>
      </c>
      <c r="O44" s="11">
        <f t="shared" si="16"/>
        <v>150243.46852540606</v>
      </c>
      <c r="P44" s="11">
        <f t="shared" si="7"/>
        <v>8235.372890543882</v>
      </c>
      <c r="Q44" s="11">
        <f t="shared" si="8"/>
        <v>1200</v>
      </c>
      <c r="R44" s="12">
        <f t="shared" si="17"/>
        <v>159678.84141594995</v>
      </c>
    </row>
    <row r="45" spans="2:18" x14ac:dyDescent="0.25">
      <c r="B45" s="9">
        <f t="shared" si="9"/>
        <v>58</v>
      </c>
      <c r="C45" s="11">
        <f t="shared" si="10"/>
        <v>137974.46142155575</v>
      </c>
      <c r="D45" s="11">
        <f t="shared" si="3"/>
        <v>5241.5084722952797</v>
      </c>
      <c r="E45" s="11">
        <f t="shared" si="4"/>
        <v>1500</v>
      </c>
      <c r="F45" s="12">
        <f t="shared" si="11"/>
        <v>144715.96989385103</v>
      </c>
      <c r="H45" s="9">
        <f t="shared" si="12"/>
        <v>58</v>
      </c>
      <c r="I45" s="11">
        <f t="shared" si="13"/>
        <v>148493.81028122996</v>
      </c>
      <c r="J45" s="11">
        <f t="shared" si="5"/>
        <v>6147.7947385338175</v>
      </c>
      <c r="K45" s="11">
        <f t="shared" si="6"/>
        <v>1500</v>
      </c>
      <c r="L45" s="12">
        <f t="shared" si="14"/>
        <v>156141.60501976378</v>
      </c>
      <c r="N45" s="9">
        <f t="shared" si="15"/>
        <v>58</v>
      </c>
      <c r="O45" s="11">
        <f t="shared" si="16"/>
        <v>159678.84141594995</v>
      </c>
      <c r="P45" s="11">
        <f t="shared" si="7"/>
        <v>8752.5588612725733</v>
      </c>
      <c r="Q45" s="11">
        <f t="shared" si="8"/>
        <v>1200</v>
      </c>
      <c r="R45" s="12">
        <f t="shared" si="17"/>
        <v>169631.40027722254</v>
      </c>
    </row>
    <row r="46" spans="2:18" x14ac:dyDescent="0.25">
      <c r="B46" s="9">
        <f t="shared" si="9"/>
        <v>59</v>
      </c>
      <c r="C46" s="11">
        <f t="shared" si="10"/>
        <v>144715.96989385103</v>
      </c>
      <c r="D46" s="11">
        <f t="shared" si="3"/>
        <v>5497.6114743256658</v>
      </c>
      <c r="E46" s="11">
        <f t="shared" si="4"/>
        <v>1500</v>
      </c>
      <c r="F46" s="12">
        <f t="shared" si="11"/>
        <v>151713.5813681767</v>
      </c>
      <c r="H46" s="9">
        <f t="shared" si="12"/>
        <v>59</v>
      </c>
      <c r="I46" s="11">
        <f t="shared" si="13"/>
        <v>156141.60501976378</v>
      </c>
      <c r="J46" s="11">
        <f t="shared" si="5"/>
        <v>6464.4212172126254</v>
      </c>
      <c r="K46" s="11">
        <f t="shared" si="6"/>
        <v>1500</v>
      </c>
      <c r="L46" s="12">
        <f t="shared" si="14"/>
        <v>164106.02623697641</v>
      </c>
      <c r="N46" s="9">
        <f t="shared" si="15"/>
        <v>59</v>
      </c>
      <c r="O46" s="11">
        <f t="shared" si="16"/>
        <v>169631.40027722254</v>
      </c>
      <c r="P46" s="11">
        <f t="shared" si="7"/>
        <v>9298.0936139117985</v>
      </c>
      <c r="Q46" s="11">
        <f t="shared" si="8"/>
        <v>1200</v>
      </c>
      <c r="R46" s="12">
        <f t="shared" si="17"/>
        <v>180129.49389113433</v>
      </c>
    </row>
    <row r="47" spans="2:18" x14ac:dyDescent="0.25">
      <c r="B47" s="9">
        <f t="shared" si="9"/>
        <v>60</v>
      </c>
      <c r="C47" s="11">
        <f t="shared" si="10"/>
        <v>151713.5813681767</v>
      </c>
      <c r="D47" s="11">
        <f t="shared" si="3"/>
        <v>5763.4435670956873</v>
      </c>
      <c r="E47" s="11">
        <f t="shared" si="4"/>
        <v>1500</v>
      </c>
      <c r="F47" s="12">
        <f t="shared" si="11"/>
        <v>158977.02493527238</v>
      </c>
      <c r="H47" s="9">
        <f t="shared" si="12"/>
        <v>60</v>
      </c>
      <c r="I47" s="11">
        <f t="shared" si="13"/>
        <v>164106.02623697641</v>
      </c>
      <c r="J47" s="11">
        <f t="shared" si="5"/>
        <v>6794.1563540638881</v>
      </c>
      <c r="K47" s="11">
        <f t="shared" si="6"/>
        <v>1500</v>
      </c>
      <c r="L47" s="12">
        <f t="shared" si="14"/>
        <v>172400.1825910403</v>
      </c>
      <c r="N47" s="9">
        <f t="shared" si="15"/>
        <v>60</v>
      </c>
      <c r="O47" s="11">
        <f t="shared" si="16"/>
        <v>180129.49389113433</v>
      </c>
      <c r="P47" s="11">
        <f t="shared" si="7"/>
        <v>9873.5310448959044</v>
      </c>
      <c r="Q47" s="11">
        <f t="shared" si="8"/>
        <v>1200</v>
      </c>
      <c r="R47" s="12">
        <f t="shared" si="17"/>
        <v>191203.02493603024</v>
      </c>
    </row>
    <row r="48" spans="2:18" x14ac:dyDescent="0.25">
      <c r="B48" s="13" t="s">
        <v>12</v>
      </c>
      <c r="C48" s="14">
        <f>F47</f>
        <v>158977.02493527238</v>
      </c>
      <c r="D48" s="14">
        <f>SUM(D9:D47)</f>
        <v>89977.024935272377</v>
      </c>
      <c r="E48" s="14">
        <f>SUM(E9:E47)</f>
        <v>69000</v>
      </c>
      <c r="F48" s="15"/>
      <c r="H48" s="13" t="s">
        <v>12</v>
      </c>
      <c r="I48" s="14">
        <f>L47</f>
        <v>172400.1825910403</v>
      </c>
      <c r="J48" s="14">
        <f>SUM(J9:J47)</f>
        <v>103400.1825910403</v>
      </c>
      <c r="K48" s="14">
        <f>SUM(K9:K47)</f>
        <v>69000</v>
      </c>
      <c r="L48" s="15"/>
      <c r="N48" s="13" t="s">
        <v>12</v>
      </c>
      <c r="O48" s="14">
        <f>R47</f>
        <v>191203.02493603024</v>
      </c>
      <c r="P48" s="14">
        <f>SUM(P9:P47)</f>
        <v>136003.02493603018</v>
      </c>
      <c r="Q48" s="14">
        <f>SUM(Q9:Q47)</f>
        <v>55200</v>
      </c>
      <c r="R48" s="15"/>
    </row>
    <row r="49" spans="2:18" x14ac:dyDescent="0.25">
      <c r="B49" s="13" t="s">
        <v>11</v>
      </c>
      <c r="D49" s="11">
        <f>D48*-F5</f>
        <v>-7198.1619948217904</v>
      </c>
      <c r="E49" s="10">
        <v>0</v>
      </c>
      <c r="F49" s="4"/>
      <c r="H49" s="13" t="s">
        <v>11</v>
      </c>
      <c r="J49" s="11">
        <f>J48*-L5</f>
        <v>-8272.0146072832249</v>
      </c>
      <c r="K49" s="10">
        <v>0</v>
      </c>
      <c r="L49" s="4"/>
      <c r="N49" s="13" t="s">
        <v>11</v>
      </c>
      <c r="P49" s="11">
        <f>P48*-R5</f>
        <v>-38080.846982088457</v>
      </c>
      <c r="Q49" s="10">
        <v>0</v>
      </c>
      <c r="R49" s="4"/>
    </row>
    <row r="50" spans="2:18" x14ac:dyDescent="0.25">
      <c r="B50" s="16" t="s">
        <v>13</v>
      </c>
      <c r="C50" s="17"/>
      <c r="D50" s="18">
        <f>D48+D49</f>
        <v>82778.862940450592</v>
      </c>
      <c r="E50" s="18">
        <f>E48+E49</f>
        <v>69000</v>
      </c>
      <c r="F50" s="19">
        <f>D50+E50</f>
        <v>151778.86294045061</v>
      </c>
      <c r="H50" s="16" t="s">
        <v>13</v>
      </c>
      <c r="I50" s="17"/>
      <c r="J50" s="18">
        <f>J48+J49</f>
        <v>95128.16798375707</v>
      </c>
      <c r="K50" s="18">
        <f>K48+K49</f>
        <v>69000</v>
      </c>
      <c r="L50" s="19">
        <f>J50+K50</f>
        <v>164128.16798375707</v>
      </c>
      <c r="N50" s="16" t="s">
        <v>13</v>
      </c>
      <c r="O50" s="17"/>
      <c r="P50" s="18">
        <f>P48+P49</f>
        <v>97922.177953941718</v>
      </c>
      <c r="Q50" s="18">
        <f>Q48+Q49</f>
        <v>55200</v>
      </c>
      <c r="R50" s="19">
        <f>P50+Q50</f>
        <v>153122.17795394172</v>
      </c>
    </row>
  </sheetData>
  <mergeCells count="9">
    <mergeCell ref="B2:F2"/>
    <mergeCell ref="H2:L2"/>
    <mergeCell ref="N2:R2"/>
    <mergeCell ref="B3:C3"/>
    <mergeCell ref="E3:F3"/>
    <mergeCell ref="H3:I3"/>
    <mergeCell ref="K3:L3"/>
    <mergeCell ref="N3:O3"/>
    <mergeCell ref="Q3:R3"/>
  </mergeCells>
  <hyperlinks>
    <hyperlink ref="W7" r:id="rId1" xr:uid="{C7F04098-9545-4744-91E5-50ADF598BD2B}"/>
    <hyperlink ref="X10" r:id="rId2" xr:uid="{3F547A5F-AEFE-47BB-A191-340E698C457D}"/>
    <hyperlink ref="X16" r:id="rId3" display="https://www.facebook.com/InvestidorFrugal/" xr:uid="{4A7BD40B-DC08-48BC-A77D-00EED76E8C51}"/>
    <hyperlink ref="X13" r:id="rId4" display="https://www.facebook.com/InvestidorFrugal/" xr:uid="{73CFBE45-A852-4EB6-AE7D-377A3F4AFB22}"/>
  </hyperlinks>
  <pageMargins left="0.7" right="0.7" top="0.75" bottom="0.75" header="0.3" footer="0.3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02a22a5-1858-4a26-a36b-fd26cb37ee25" origin="userSelected"/>
</file>

<file path=customXml/itemProps1.xml><?xml version="1.0" encoding="utf-8"?>
<ds:datastoreItem xmlns:ds="http://schemas.openxmlformats.org/officeDocument/2006/customXml" ds:itemID="{0E974810-81E8-4E13-9938-0A2CD8D424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Carteiras Agressivas</vt:lpstr>
      <vt:lpstr>Carteiras moderadas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Investidor Frugal</dc:creator>
  <dc:description>www.investidorfrugal.com</dc:description>
  <dcterms:created xsi:type="dcterms:W3CDTF">2023-09-29T05:08:43Z</dcterms:created>
  <dcterms:modified xsi:type="dcterms:W3CDTF">2023-11-02T06:27:33Z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6e820f42-bb81-4c13-b66e-4e58c9e17ddd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EZ9ntSUsn6pgYs4Yb5uD1PSEg4PXcw3D</vt:lpwstr>
  </property>
  <property fmtid="{D5CDD505-2E9C-101B-9397-08002B2CF9AE}" pid="5" name="bjClsUserRVM">
    <vt:lpwstr>[]</vt:lpwstr>
  </property>
</Properties>
</file>